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bookViews>
    <workbookView xWindow="0" yWindow="0" windowWidth="24000" windowHeight="8910" firstSheet="2" activeTab="2"/>
  </bookViews>
  <sheets>
    <sheet name="Descricao" sheetId="1" state="hidden" r:id="rId1"/>
    <sheet name="Plan2" sheetId="2" state="hidden" r:id="rId2"/>
    <sheet name="Maturidade" sheetId="6" r:id="rId3"/>
    <sheet name="Validaçao" sheetId="3" state="hidden" r:id="rId4"/>
    <sheet name="Planilha2" sheetId="5" state="hidden" r:id="rId5"/>
    <sheet name="Nivel Maturidade Modelo Negocio" sheetId="4" state="hidden" r:id="rId6"/>
  </sheets>
  <definedNames/>
  <calcPr calcId="171026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Rodrigo</author>
  </authors>
  <commentList>
    <comment ref="D4" authorId="0">
      <text>
        <r>
          <rPr>
            <b/>
            <sz val="9"/>
            <rFont val="Segoe UI"/>
            <family val="2"/>
          </rPr>
          <t>Utiliza uma solução de acesso remoto registrada e atualizada ?</t>
        </r>
      </text>
    </comment>
    <comment ref="D5" authorId="0">
      <text>
        <r>
          <rPr>
            <b/>
            <sz val="9"/>
            <rFont val="Segoe UI"/>
            <family val="2"/>
          </rPr>
          <t>Mantem inventário de Hardware, Software e Alterações ( Hardware e Software ) atualizada e automatizada ?</t>
        </r>
        <r>
          <rPr>
            <sz val="9"/>
            <rFont val="Segoe UI"/>
            <family val="2"/>
          </rPr>
          <t xml:space="preserve">
</t>
        </r>
      </text>
    </comment>
    <comment ref="D6" authorId="0">
      <text>
        <r>
          <rPr>
            <b/>
            <sz val="9"/>
            <rFont val="Segoe UI"/>
            <family val="2"/>
          </rPr>
          <t>Utiliza solução de Service Desk com possibilidade de abertura de Tickets por e-mail / web e com acesso pelo cliente aos tickets ( abertos e fechados )</t>
        </r>
        <r>
          <rPr>
            <sz val="9"/>
            <rFont val="Segoe UI"/>
            <family val="2"/>
          </rPr>
          <t xml:space="preserve"> 
</t>
        </r>
      </text>
    </comment>
    <comment ref="D7" authorId="0">
      <text>
        <r>
          <rPr>
            <sz val="9"/>
            <rFont val="Segoe UI"/>
            <family val="2"/>
          </rPr>
          <t xml:space="preserve">Possui politicas do gerenciamento de Patch e automação das atualizações de produtos Microsoft e outros </t>
        </r>
      </text>
    </comment>
    <comment ref="D8" authorId="0">
      <text>
        <r>
          <rPr>
            <b/>
            <sz val="9"/>
            <rFont val="Segoe UI"/>
            <family val="2"/>
          </rPr>
          <t>Gera ( Automático ou não ) Relatórios Gerenciais sobre Alertas , AV, Patch, etc.</t>
        </r>
        <r>
          <rPr>
            <sz val="9"/>
            <rFont val="Segoe UI"/>
            <family val="2"/>
          </rPr>
          <t xml:space="preserve">
</t>
        </r>
      </text>
    </comment>
    <comment ref="Q8" authorId="0">
      <text>
        <r>
          <rPr>
            <b/>
            <sz val="9"/>
            <rFont val="Segoe UI"/>
            <family val="2"/>
          </rPr>
          <t xml:space="preserve">Fornecer soluções para os problemas do negócio
Responder efetivamente as demandas
Parceria nas escolhas das soluções de TI
</t>
        </r>
      </text>
    </comment>
    <comment ref="D9" authorId="0">
      <text>
        <r>
          <rPr>
            <sz val="9"/>
            <rFont val="Segoe UI"/>
            <family val="2"/>
          </rPr>
          <t xml:space="preserve">Possui regras de SLA estabelecidas através de acordo com prazos e multas 
</t>
        </r>
      </text>
    </comment>
    <comment ref="D10" authorId="0">
      <text>
        <r>
          <rPr>
            <b/>
            <sz val="9"/>
            <rFont val="Segoe UI"/>
            <family val="2"/>
          </rPr>
          <t>Utiliza automação para tarefas recorrentes</t>
        </r>
        <r>
          <rPr>
            <sz val="9"/>
            <rFont val="Segoe UI"/>
            <family val="2"/>
          </rPr>
          <t xml:space="preserve">
</t>
        </r>
      </text>
    </comment>
    <comment ref="Q10" authorId="0">
      <text>
        <r>
          <rPr>
            <b/>
            <sz val="9"/>
            <rFont val="Segoe UI"/>
            <family val="2"/>
          </rPr>
          <t xml:space="preserve">TI como recurso
SLA
Suporte / Manutenção Preditiva
Relatórios Integrados e Automáticos
Processos de TI Definidos
</t>
        </r>
      </text>
    </comment>
    <comment ref="D11" authorId="0">
      <text>
        <r>
          <rPr>
            <sz val="9"/>
            <rFont val="Segoe UI"/>
            <family val="2"/>
          </rPr>
          <t xml:space="preserve">Comercializa AV como SAAS e realiza monitoramento e gerenciamento 
</t>
        </r>
      </text>
    </comment>
    <comment ref="D12" authorId="0">
      <text>
        <r>
          <rPr>
            <sz val="9"/>
            <rFont val="Segoe UI"/>
            <family val="2"/>
          </rPr>
          <t xml:space="preserve">Todos os seus clientes sob "Contrato" possui Solução de Backup Gerenciada, tendo como principio que esse é o item "primário" de segurança
</t>
        </r>
      </text>
    </comment>
    <comment ref="Q12" authorId="0">
      <text>
        <r>
          <rPr>
            <b/>
            <sz val="9"/>
            <rFont val="Segoe UI"/>
            <family val="2"/>
          </rPr>
          <t xml:space="preserve">Foco na Prevenção de Problemas
Automação / Politicas Patch
Definições de Padrões e Desvios
Forte segurança e gerenciamento de conformidade
Documentação Ambiente de TI
</t>
        </r>
      </text>
    </comment>
    <comment ref="D13" authorId="0">
      <text>
        <r>
          <rPr>
            <sz val="9"/>
            <rFont val="Segoe UI"/>
            <family val="2"/>
          </rPr>
          <t>Todos os seus clientes sob "Contrato" possui Solução de Monitoramento Internet, baseada em politicas de conteúdo e proteção contra acesso considerados com risco</t>
        </r>
      </text>
    </comment>
    <comment ref="D14" authorId="0">
      <text>
        <r>
          <rPr>
            <sz val="9"/>
            <rFont val="Segoe UI"/>
            <family val="2"/>
          </rPr>
          <t xml:space="preserve">Possui documentação de todos os usuários e direitos de acesso dos clientes e realiza auditorias frequentes </t>
        </r>
      </text>
    </comment>
    <comment ref="Q14" authorId="0">
      <text>
        <r>
          <rPr>
            <b/>
            <sz val="9"/>
            <rFont val="Segoe UI"/>
            <family val="2"/>
          </rPr>
          <t xml:space="preserve">Gestão de TI Básica
Gerenciamento Centralizado
Segurança com conformidades Básicas
Processos Básicos TI
Inventário automatizado
</t>
        </r>
      </text>
    </comment>
    <comment ref="D16" authorId="0">
      <text>
        <r>
          <rPr>
            <sz val="9"/>
            <rFont val="Segoe UI"/>
            <family val="2"/>
          </rPr>
          <t>Possui NOC, Monitora todos os alertas 5x8</t>
        </r>
      </text>
    </comment>
    <comment ref="Q16" authorId="0">
      <text>
        <r>
          <rPr>
            <b/>
            <sz val="9"/>
            <rFont val="Segoe UI"/>
            <family val="2"/>
          </rPr>
          <t>Responde a problemas do usuário
Relatórios Manuais
Segurança Limitada 
Sem padronização de inventario
Fraco ou Processos de TI inexistentes
Sem gestão das solicitações</t>
        </r>
        <r>
          <rPr>
            <sz val="9"/>
            <rFont val="Segoe UI"/>
            <family val="2"/>
          </rPr>
          <t xml:space="preserve">
</t>
        </r>
      </text>
    </comment>
    <comment ref="D17" authorId="0">
      <text>
        <r>
          <rPr>
            <b/>
            <sz val="9"/>
            <rFont val="Segoe UI"/>
            <family val="2"/>
          </rPr>
          <t xml:space="preserve">Utiliza solução de RMM 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Rodrigo</author>
  </authors>
  <commentList>
    <comment ref="B3" authorId="0">
      <text>
        <r>
          <rPr>
            <b/>
            <sz val="9"/>
            <rFont val="Segoe UI"/>
            <family val="2"/>
          </rPr>
          <t>Utiliza uma soluçao de acesso remoto registrada e atualizada ?</t>
        </r>
      </text>
    </comment>
    <comment ref="B4" authorId="0">
      <text>
        <r>
          <rPr>
            <b/>
            <sz val="9"/>
            <rFont val="Segoe UI"/>
            <family val="2"/>
          </rPr>
          <t>Mantem invetario de Hardware, Software e Alteraçoes ( Hardware e Software ) atualizada e automatizada ?</t>
        </r>
        <r>
          <rPr>
            <sz val="9"/>
            <rFont val="Segoe UI"/>
            <family val="2"/>
          </rPr>
          <t xml:space="preserve">
</t>
        </r>
      </text>
    </comment>
    <comment ref="B5" authorId="0">
      <text>
        <r>
          <rPr>
            <b/>
            <sz val="9"/>
            <rFont val="Segoe UI"/>
            <family val="2"/>
          </rPr>
          <t>Utiliza solução de Service Desk com possibilidade de abertura de Ticket's por e-mail / web e com acesso pelo cliente aos tickets ( abertos e fechados )</t>
        </r>
        <r>
          <rPr>
            <sz val="9"/>
            <rFont val="Segoe UI"/>
            <family val="2"/>
          </rPr>
          <t xml:space="preserve"> 
</t>
        </r>
      </text>
    </comment>
    <comment ref="B6" authorId="0">
      <text>
        <r>
          <rPr>
            <sz val="9"/>
            <rFont val="Segoe UI"/>
            <family val="2"/>
          </rPr>
          <t xml:space="preserve">Possui politicas do gerenciamento de Patch e automação das atualizações de produtos Microsft e outros </t>
        </r>
      </text>
    </comment>
    <comment ref="B7" authorId="0">
      <text>
        <r>
          <rPr>
            <b/>
            <sz val="9"/>
            <rFont val="Segoe UI"/>
            <family val="2"/>
          </rPr>
          <t>Gera ( Automatico ou não ) Relatorios Gerenciais sobre Alertas , AV, Patch, etc.</t>
        </r>
        <r>
          <rPr>
            <sz val="9"/>
            <rFont val="Segoe UI"/>
            <family val="2"/>
          </rPr>
          <t xml:space="preserve">
</t>
        </r>
      </text>
    </comment>
    <comment ref="O7" authorId="0">
      <text>
        <r>
          <rPr>
            <b/>
            <sz val="9"/>
            <rFont val="Segoe UI"/>
            <family val="2"/>
          </rPr>
          <t xml:space="preserve">Fornecer soluções para os problemas do negocio
Responder efetivamente as demandas
Parceria nas escolhas das soluções de TI
</t>
        </r>
      </text>
    </comment>
    <comment ref="B8" authorId="0">
      <text>
        <r>
          <rPr>
            <sz val="9"/>
            <rFont val="Segoe UI"/>
            <family val="2"/>
          </rPr>
          <t xml:space="preserve">Possui regras de SLA estabelecidas atraves de acordo com prazos e multas 
</t>
        </r>
      </text>
    </comment>
    <comment ref="B9" authorId="0">
      <text>
        <r>
          <rPr>
            <sz val="9"/>
            <rFont val="Segoe UI"/>
            <family val="2"/>
          </rPr>
          <t xml:space="preserve">Possui documentação de TI dos clientes atualizadas semestralmente , inclusive com as oportunidades 
</t>
        </r>
      </text>
    </comment>
    <comment ref="O9" authorId="0">
      <text>
        <r>
          <rPr>
            <b/>
            <sz val="9"/>
            <rFont val="Segoe UI"/>
            <family val="2"/>
          </rPr>
          <t xml:space="preserve">TI como recurso
SLA
Suporte / Manutenção Preditiva
Relatórios Integrados e Automáticos
Processos de TI Definidos
</t>
        </r>
      </text>
    </comment>
    <comment ref="B10" authorId="0">
      <text>
        <r>
          <rPr>
            <b/>
            <sz val="9"/>
            <rFont val="Segoe UI"/>
            <family val="2"/>
          </rPr>
          <t>Utiliza automação para tarefas recorrentes</t>
        </r>
        <r>
          <rPr>
            <sz val="9"/>
            <rFont val="Segoe UI"/>
            <family val="2"/>
          </rPr>
          <t xml:space="preserve">
</t>
        </r>
      </text>
    </comment>
    <comment ref="B11" authorId="0">
      <text>
        <r>
          <rPr>
            <sz val="9"/>
            <rFont val="Segoe UI"/>
            <family val="2"/>
          </rPr>
          <t xml:space="preserve">Comercializa AV como SAAS e realiza monitoramento e gerenciamento 
</t>
        </r>
      </text>
    </comment>
    <comment ref="O11" authorId="0">
      <text>
        <r>
          <rPr>
            <b/>
            <sz val="9"/>
            <rFont val="Segoe UI"/>
            <family val="2"/>
          </rPr>
          <t xml:space="preserve">Foco na Prevenção de Problemas
Automação / Politicas Patch
Definições de Padrões e Desvios
Forte segurança e gerenciamento de conformidade
Documentação Ambiente de TI
</t>
        </r>
      </text>
    </comment>
    <comment ref="B12" authorId="0">
      <text>
        <r>
          <rPr>
            <sz val="9"/>
            <rFont val="Segoe UI"/>
            <family val="2"/>
          </rPr>
          <t xml:space="preserve">Comercializa Solução de Backup Gerenciada e defende que esse é o item "primario" de segurança
</t>
        </r>
      </text>
    </comment>
    <comment ref="B13" authorId="0">
      <text>
        <r>
          <rPr>
            <b/>
            <sz val="9"/>
            <rFont val="Segoe UI"/>
            <family val="2"/>
          </rPr>
          <t xml:space="preserve">Utiliza solução de RMM </t>
        </r>
        <r>
          <rPr>
            <sz val="9"/>
            <rFont val="Segoe UI"/>
            <family val="2"/>
          </rPr>
          <t xml:space="preserve">
</t>
        </r>
      </text>
    </comment>
    <comment ref="O13" authorId="0">
      <text>
        <r>
          <rPr>
            <b/>
            <sz val="9"/>
            <rFont val="Segoe UI"/>
            <family val="2"/>
          </rPr>
          <t xml:space="preserve">Gestão de TI Básica
Gerenciamento Centralizado
Segurança com conformidades Básicas
Processos Básicos TI
Inventario automatizado
</t>
        </r>
      </text>
    </comment>
    <comment ref="B14" authorId="0">
      <text>
        <r>
          <rPr>
            <sz val="9"/>
            <rFont val="Segoe UI"/>
            <family val="2"/>
          </rPr>
          <t xml:space="preserve">Possui NOC - Fisico 
</t>
        </r>
      </text>
    </comment>
    <comment ref="B15" authorId="0">
      <text>
        <r>
          <rPr>
            <sz val="9"/>
            <rFont val="Segoe UI"/>
            <family val="2"/>
          </rPr>
          <t xml:space="preserve">Tem controle de SPAM / Malware para as caixas postais
</t>
        </r>
      </text>
    </comment>
    <comment ref="O15" authorId="0">
      <text>
        <r>
          <rPr>
            <b/>
            <sz val="9"/>
            <rFont val="Segoe UI"/>
            <family val="2"/>
          </rPr>
          <t>Responde a problemas do usuário
Relatórios Manuais
Segurança Limitada 
Sem padronização de inventario
Fraco ou Processos de TI inexistentes
Sem gestão das solicitações</t>
        </r>
        <r>
          <rPr>
            <sz val="9"/>
            <rFont val="Segoe UI"/>
            <family val="2"/>
          </rPr>
          <t xml:space="preserve">
</t>
        </r>
      </text>
    </comment>
    <comment ref="B16" authorId="0">
      <text>
        <r>
          <rPr>
            <b/>
            <sz val="9"/>
            <rFont val="Segoe UI"/>
            <family val="2"/>
          </rPr>
          <t>Tem a Segurança dos dados como um dos principais pilares da TI Utiliza o conceito de Camadas para todos os dispositivos, niveis e usuarios da empresa</t>
        </r>
      </text>
    </comment>
    <comment ref="B17" authorId="0">
      <text>
        <r>
          <rPr>
            <b/>
            <sz val="9"/>
            <rFont val="Segoe UI"/>
            <family val="2"/>
          </rPr>
          <t xml:space="preserve">Tem total controle sobre os diretos de acesso - Documentaçao e Gerencia sobre os direitos e acesso aos dados e recursos
https://en.wikipedia.org/wiki/Identity_management
</t>
        </r>
      </text>
    </comment>
    <comment ref="B18" authorId="0">
      <text>
        <r>
          <rPr>
            <b/>
            <sz val="9"/>
            <rFont val="Segoe UI"/>
            <family val="2"/>
          </rPr>
          <t>Para o seu cliente a TI esta alinhada com o Negocio</t>
        </r>
        <r>
          <rPr>
            <sz val="9"/>
            <rFont val="Segoe UI"/>
            <family val="2"/>
          </rPr>
          <t xml:space="preserve">
</t>
        </r>
      </text>
    </comment>
    <comment ref="B19" authorId="0">
      <text>
        <r>
          <rPr>
            <b/>
            <sz val="9"/>
            <rFont val="Segoe UI"/>
            <family val="2"/>
          </rPr>
          <t>Seu cliente identifica TI como Recurso ou Despesa ?</t>
        </r>
        <r>
          <rPr>
            <sz val="9"/>
            <rFont val="Segoe UI"/>
            <family val="2"/>
          </rPr>
          <t xml:space="preserve">
</t>
        </r>
      </text>
    </comment>
    <comment ref="B20" authorId="0">
      <text>
        <r>
          <rPr>
            <b/>
            <sz val="9"/>
            <rFont val="Segoe UI"/>
            <family val="2"/>
          </rPr>
          <t xml:space="preserve">Seus clientes utilização proteção de AV + Web ( Controle de Navegação ) Segurança Basica 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<sst xmlns="http://schemas.openxmlformats.org/spreadsheetml/2006/main" count="360" uniqueCount="137">
  <si>
    <t>Reativo</t>
  </si>
  <si>
    <t>Responde a problemas do usuario</t>
  </si>
  <si>
    <t xml:space="preserve">Esta focado em reagir aos problemas diarios do que evita-los </t>
  </si>
  <si>
    <t>Relatorios Manuais</t>
  </si>
  <si>
    <t>Nao utiliza ferramenta que gera relatorios automaticos</t>
  </si>
  <si>
    <t>Nao realiza reunioes estrategicas</t>
  </si>
  <si>
    <t xml:space="preserve">Segurança Limitada </t>
  </si>
  <si>
    <t>Solucoes nao registradas</t>
  </si>
  <si>
    <t>Solucoes nao gerenciadas</t>
  </si>
  <si>
    <t>Segurança nao tratada com prioridade</t>
  </si>
  <si>
    <t>Sem padronizacao de Inventario</t>
  </si>
  <si>
    <t>Visibilidade limitada dos Ativos</t>
  </si>
  <si>
    <t>O termo reativo nao esta somente nos processos e comportamento da TI mas tb nas ferramentas utilizadas</t>
  </si>
  <si>
    <t>Fraco ou Processos de TI inesistentes</t>
  </si>
  <si>
    <t>Basicamente suporte reativo / Break Fix</t>
  </si>
  <si>
    <t xml:space="preserve">Com o tempo os problemas se tornam persistentes e rotina o obrigam o gestor a considerar um abordagem melhor </t>
  </si>
  <si>
    <t>Sem gestão das solicitaçoes</t>
  </si>
  <si>
    <t>Eficiente</t>
  </si>
  <si>
    <t>Gestao de TI Basico</t>
  </si>
  <si>
    <t xml:space="preserve">Ferramentas separadas sao substituidas por gestao centralizadas </t>
  </si>
  <si>
    <t>Gerenciamento Centralizado</t>
  </si>
  <si>
    <t xml:space="preserve">Essas ferramentas / solucoes permitem uma gestao mais eficas e a TI passa a focar em Segurança / Processos / Inventario / Documentacao </t>
  </si>
  <si>
    <t>Segurança com conformidades Basicas</t>
  </si>
  <si>
    <t xml:space="preserve">AV - WEB </t>
  </si>
  <si>
    <t>É a base para se tornar Proativo</t>
  </si>
  <si>
    <t>Processos Basicos TI</t>
  </si>
  <si>
    <t xml:space="preserve">AV, Patch </t>
  </si>
  <si>
    <t>Inventario Automatizado</t>
  </si>
  <si>
    <t>Proativo</t>
  </si>
  <si>
    <t>Foco na Prevençao de Problemas</t>
  </si>
  <si>
    <t xml:space="preserve">O uso da automaçao é o foco para melhorar drasticamente a eficiecia de TI </t>
  </si>
  <si>
    <t>Automacao / Politicas</t>
  </si>
  <si>
    <t>Automacao de atualizaçoes de Patch , AV e Gestao de Senhas sao o inicio para a equipe de TI se concentrar em projetos criticos para suportar o negocio</t>
  </si>
  <si>
    <t>Definicoes de Padroes e Desvios</t>
  </si>
  <si>
    <t xml:space="preserve">A preocupacao com a seguranca dos dados passa a ser um objetivo </t>
  </si>
  <si>
    <t>Forte segurança e gerenciamento de conformidade</t>
  </si>
  <si>
    <t xml:space="preserve">O gerenciamento de politicas de senhas e IAM passa a ser possivel </t>
  </si>
  <si>
    <t>Documentaçao Ambiente de TI</t>
  </si>
  <si>
    <t>Alinhado</t>
  </si>
  <si>
    <t>TI como recurso</t>
  </si>
  <si>
    <t>SLA</t>
  </si>
  <si>
    <t>Contrato / Multa</t>
  </si>
  <si>
    <t>Suporte / Manuteçao Preditiva</t>
  </si>
  <si>
    <r>
      <t>que prediz</t>
    </r>
    <r>
      <rPr>
        <sz val="10"/>
        <color rgb="FF3D4349"/>
        <rFont val="Arial"/>
        <family val="2"/>
      </rPr>
      <t>; </t>
    </r>
    <r>
      <rPr>
        <sz val="10"/>
        <color rgb="FF3D4349"/>
        <rFont val="Inherit"/>
        <family val="2"/>
      </rPr>
      <t>que afirma com antecipação</t>
    </r>
  </si>
  <si>
    <t>Gerenciamento e Relatorios Integrados e Automaticos</t>
  </si>
  <si>
    <t>Processos de TI Definidos</t>
  </si>
  <si>
    <t>Estrategico</t>
  </si>
  <si>
    <t>Fornecer solucoes para os problemas do negocio</t>
  </si>
  <si>
    <t>Responder efetivamente as demandas</t>
  </si>
  <si>
    <t>Parceria nas escolhas das solucoes de TI</t>
  </si>
  <si>
    <t>Nos tres primeiros niveis os Dpto de TI estao focados somente em manter a dispobilididade</t>
  </si>
  <si>
    <t xml:space="preserve">A eficiencia comecar a ser um item importante a partir do terceiro nivel </t>
  </si>
  <si>
    <t>No nivel 4 a automacao possibilita a gestao de TI com foco no negocio</t>
  </si>
  <si>
    <t>A percepcao do empresario so pode ser mudada se o foco na gestao de TI partir do MSP</t>
  </si>
  <si>
    <t>IAM</t>
  </si>
  <si>
    <t>https://en.wikipedia.org/wiki/Identity_management</t>
  </si>
  <si>
    <t>Backup</t>
  </si>
  <si>
    <t>AV</t>
  </si>
  <si>
    <t>Acesso Remoto</t>
  </si>
  <si>
    <t>Inventario</t>
  </si>
  <si>
    <t>RMM</t>
  </si>
  <si>
    <t>Web Protec</t>
  </si>
  <si>
    <t>NOC</t>
  </si>
  <si>
    <t>ServiceDesk</t>
  </si>
  <si>
    <t>Automacao</t>
  </si>
  <si>
    <t>Documentaçao TI</t>
  </si>
  <si>
    <t>Gerenciamento Pacth</t>
  </si>
  <si>
    <t>Segurança E-mail</t>
  </si>
  <si>
    <t>Segurança 6 camadas</t>
  </si>
  <si>
    <t>Relatorios</t>
  </si>
  <si>
    <t>Reunioes Tri Estrategicas</t>
  </si>
  <si>
    <t>Sem gestao das solicitaçoes</t>
  </si>
  <si>
    <t>Gestao de TI Basica</t>
  </si>
  <si>
    <t>Nivel de Maturidade do Negocio</t>
  </si>
  <si>
    <t>SIM</t>
  </si>
  <si>
    <t>Ferramenta de Acesso Remoto Registrada</t>
  </si>
  <si>
    <t>NÃO</t>
  </si>
  <si>
    <t>Inventario de Hardware e Software dos Clientes Automatizado</t>
  </si>
  <si>
    <t>Solucao de Service Desk</t>
  </si>
  <si>
    <t>Predominantemete Estrategico</t>
  </si>
  <si>
    <t>Gerenciamento de Patch automatizado e atraves de politicas</t>
  </si>
  <si>
    <t>Relatorios Gerenciais para clientes</t>
  </si>
  <si>
    <t>Predominantemete Alinhado</t>
  </si>
  <si>
    <t>Regras de SLA para os Atendimentos</t>
  </si>
  <si>
    <t>Automacao de Tarefas recorrentes</t>
  </si>
  <si>
    <t>Predominantemente Proativo</t>
  </si>
  <si>
    <t>Monitoramento e Gerenciamento de AV</t>
  </si>
  <si>
    <t>Backup Gerenciado</t>
  </si>
  <si>
    <t>Predominante Eficiente</t>
  </si>
  <si>
    <t>Solucao de RMM</t>
  </si>
  <si>
    <t>NIVEL</t>
  </si>
  <si>
    <t>FIREWALL</t>
  </si>
  <si>
    <t>SPAM</t>
  </si>
  <si>
    <t>WEB</t>
  </si>
  <si>
    <t>Direitos</t>
  </si>
  <si>
    <t>Min</t>
  </si>
  <si>
    <t>Max</t>
  </si>
  <si>
    <t>Valor</t>
  </si>
  <si>
    <t>Modelo de Negocio - Reativo</t>
  </si>
  <si>
    <t>Modelo de Negocio - Eficiente</t>
  </si>
  <si>
    <t>Modelo de Negocio - Predominantemente Eficiente</t>
  </si>
  <si>
    <t>Modelo de Negocio - Proativo</t>
  </si>
  <si>
    <t>Modelo de Negocio - Predominantemente Proativo</t>
  </si>
  <si>
    <t>Modelo de Negocio - Estrategico</t>
  </si>
  <si>
    <t>Modelo de Negocio - Predominantemente Estrategico</t>
  </si>
  <si>
    <t>Modelo de Negocio - Alinhado</t>
  </si>
  <si>
    <t>Modelo de Negocio - Predominantemente Alinhado</t>
  </si>
  <si>
    <t>e</t>
  </si>
  <si>
    <t>Documentacao de TI dos Clientes - Atualizadas Semestralmente</t>
  </si>
  <si>
    <t>Controle de SPAM e Malware para e-mail</t>
  </si>
  <si>
    <t xml:space="preserve">Segurança Dados </t>
  </si>
  <si>
    <t>Gerenciamento e Controle de Acesso - IAM</t>
  </si>
  <si>
    <t>Alinhamento de TI com o Negocio</t>
  </si>
  <si>
    <t>TI como Recurso ou Despesa</t>
  </si>
  <si>
    <t>Segurança Dados Basica - AV e Filtro de Navegacao</t>
  </si>
  <si>
    <t xml:space="preserve"> </t>
  </si>
  <si>
    <t>Relatorios Gerenciais Automatizados</t>
  </si>
  <si>
    <t>Gerenciamento de AV</t>
  </si>
  <si>
    <t>Controle de SPAM e Malware</t>
  </si>
  <si>
    <t>Segurança Dados com 6 Camadas</t>
  </si>
  <si>
    <t>TI como Recurso</t>
  </si>
  <si>
    <t>Quase Alinhado</t>
  </si>
  <si>
    <t>Quase Estrategico</t>
  </si>
  <si>
    <t>Monitoramento Acesso Internet</t>
  </si>
  <si>
    <t>Automação de Tarefas recorrentes</t>
  </si>
  <si>
    <t>Instruções: preencha os itens abaixo com SIM ou NÃO, conforme as atividades façam parte do seu dia-a-dia como Prestador de Serviços de TI.</t>
  </si>
  <si>
    <t>Gerenciamento de Patch automatizado e através de politicas</t>
  </si>
  <si>
    <t>Relatórios Gerenciais para clientes</t>
  </si>
  <si>
    <t>Estratégico</t>
  </si>
  <si>
    <t>Modelo de Negocio - Estratégico</t>
  </si>
  <si>
    <t>Modelo de Negocio - Predominantemente Estratégico</t>
  </si>
  <si>
    <t>Documentação / Auditoria direitos de uso dos usuários</t>
  </si>
  <si>
    <t>Realiza ao menos trimestralmente reuniões estratégicas / planejamento</t>
  </si>
  <si>
    <t>Solução de RMM</t>
  </si>
  <si>
    <t>Características dos Níveis de Maturidade</t>
  </si>
  <si>
    <t>Nível de Maturidade do Negocio</t>
  </si>
  <si>
    <t>Solução de Service Desk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</si>
</sst>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555555"/>
      <name val="Arial"/>
      <family val="2"/>
    </font>
    <font>
      <sz val="10"/>
      <color rgb="FF3D4349"/>
      <name val="Arial"/>
      <family val="2"/>
    </font>
    <font>
      <sz val="10"/>
      <color rgb="FF3D4349"/>
      <name val="Inherit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0" xfId="0" applyFill="1"/>
    <xf numFmtId="0" fontId="5" fillId="0" borderId="0" xfId="20"/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Fill="1" applyBorder="1"/>
    <xf numFmtId="0" fontId="0" fillId="0" borderId="5" xfId="0" applyFill="1" applyBorder="1"/>
    <xf numFmtId="0" fontId="10" fillId="2" borderId="7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10" fillId="3" borderId="1" xfId="0" applyFont="1" applyFill="1" applyBorder="1" applyAlignment="1" applyProtection="1">
      <alignment horizontal="center" vertical="center"/>
      <protection/>
    </xf>
    <xf numFmtId="0" fontId="0" fillId="5" borderId="1" xfId="0" applyFill="1" applyBorder="1" applyAlignment="1" applyProtection="1">
      <alignment horizontal="center" vertical="center"/>
      <protection/>
    </xf>
    <xf numFmtId="0" fontId="10" fillId="11" borderId="1" xfId="0" applyFont="1" applyFill="1" applyBorder="1" applyAlignment="1" applyProtection="1">
      <alignment horizontal="center" vertical="center"/>
      <protection/>
    </xf>
    <xf numFmtId="0" fontId="0" fillId="6" borderId="1" xfId="0" applyFill="1" applyBorder="1" applyAlignment="1" applyProtection="1">
      <alignment horizontal="center" vertical="center"/>
      <protection/>
    </xf>
    <xf numFmtId="0" fontId="10" fillId="10" borderId="1" xfId="0" applyFont="1" applyFill="1" applyBorder="1" applyAlignment="1" applyProtection="1">
      <alignment horizontal="center" vertical="center"/>
      <protection/>
    </xf>
    <xf numFmtId="0" fontId="0" fillId="8" borderId="1" xfId="0" applyFill="1" applyBorder="1" applyAlignment="1" applyProtection="1">
      <alignment horizontal="center" vertical="center"/>
      <protection/>
    </xf>
    <xf numFmtId="0" fontId="10" fillId="9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7" borderId="1" xfId="0" applyFill="1" applyBorder="1" applyAlignment="1" applyProtection="1">
      <alignment horizontal="center" vertical="center"/>
      <protection/>
    </xf>
    <xf numFmtId="0" fontId="10" fillId="2" borderId="1" xfId="0" applyFont="1" applyFill="1" applyBorder="1" applyAlignment="1" applyProtection="1">
      <alignment horizontal="center" vertical="center"/>
      <protection/>
    </xf>
    <xf numFmtId="0" fontId="9" fillId="4" borderId="0" xfId="0" applyFont="1" applyFill="1" applyBorder="1" applyAlignment="1" applyProtection="1">
      <alignment horizontal="center" vertical="center"/>
      <protection/>
    </xf>
    <xf numFmtId="0" fontId="9" fillId="12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</cellStyles>
  <dxfs count="70"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9966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9966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ill>
        <patternFill>
          <bgColor theme="5" tint="0.7999799847602844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7" tint="0.5999600291252136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123825</xdr:colOff>
      <xdr:row>7</xdr:row>
      <xdr:rowOff>47625</xdr:rowOff>
    </xdr:from>
    <xdr:to>
      <xdr:col>20</xdr:col>
      <xdr:colOff>19050</xdr:colOff>
      <xdr:row>15</xdr:row>
      <xdr:rowOff>171450</xdr:rowOff>
    </xdr:to>
    <xdr:sp macro="" textlink="">
      <xdr:nvSpPr>
        <xdr:cNvPr id="3" name="Seta para Cima 2"/>
        <xdr:cNvSpPr/>
      </xdr:nvSpPr>
      <xdr:spPr>
        <a:xfrm>
          <a:off x="9124950" y="1428750"/>
          <a:ext cx="457200" cy="1685925"/>
        </a:xfrm>
        <a:prstGeom prst="up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16</xdr:col>
      <xdr:colOff>247650</xdr:colOff>
      <xdr:row>3</xdr:row>
      <xdr:rowOff>142875</xdr:rowOff>
    </xdr:from>
    <xdr:to>
      <xdr:col>16</xdr:col>
      <xdr:colOff>3133725</xdr:colOff>
      <xdr:row>6</xdr:row>
      <xdr:rowOff>114300</xdr:rowOff>
    </xdr:to>
    <xdr:pic>
      <xdr:nvPicPr>
        <xdr:cNvPr id="4" name="Imagem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24550" y="762000"/>
          <a:ext cx="28860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142875</xdr:colOff>
      <xdr:row>8</xdr:row>
      <xdr:rowOff>95250</xdr:rowOff>
    </xdr:from>
    <xdr:to>
      <xdr:col>7</xdr:col>
      <xdr:colOff>514350</xdr:colOff>
      <xdr:row>13</xdr:row>
      <xdr:rowOff>95250</xdr:rowOff>
    </xdr:to>
    <xdr:pic>
      <xdr:nvPicPr>
        <xdr:cNvPr id="2" name="Imagem 1" descr="MAXfocus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14950" y="1800225"/>
          <a:ext cx="22669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323850</xdr:colOff>
      <xdr:row>6</xdr:row>
      <xdr:rowOff>152400</xdr:rowOff>
    </xdr:from>
    <xdr:to>
      <xdr:col>17</xdr:col>
      <xdr:colOff>276225</xdr:colOff>
      <xdr:row>14</xdr:row>
      <xdr:rowOff>47625</xdr:rowOff>
    </xdr:to>
    <xdr:sp macro="" textlink="">
      <xdr:nvSpPr>
        <xdr:cNvPr id="3" name="Seta para Cima 2"/>
        <xdr:cNvSpPr/>
      </xdr:nvSpPr>
      <xdr:spPr>
        <a:xfrm>
          <a:off x="16116300" y="1447800"/>
          <a:ext cx="561975" cy="1533525"/>
        </a:xfrm>
        <a:prstGeom prst="up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n.wikipedia.org/wiki/Identity_management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3"/>
  <sheetViews>
    <sheetView workbookViewId="0" topLeftCell="A13">
      <selection activeCell="B31" sqref="B29:B31"/>
    </sheetView>
  </sheetViews>
  <sheetFormatPr defaultColWidth="9.140625" defaultRowHeight="15"/>
  <cols>
    <col min="1" max="1" width="10.140625" style="0" bestFit="1" customWidth="1"/>
    <col min="2" max="2" width="43.00390625" style="0" customWidth="1"/>
    <col min="3" max="3" width="46.7109375" style="0" bestFit="1" customWidth="1"/>
    <col min="4" max="4" width="28.28125" style="0" bestFit="1" customWidth="1"/>
  </cols>
  <sheetData>
    <row r="3" spans="1:5" ht="15">
      <c r="A3" t="s">
        <v>0</v>
      </c>
      <c r="B3" t="s">
        <v>1</v>
      </c>
      <c r="E3" t="s">
        <v>2</v>
      </c>
    </row>
    <row r="4" spans="2:4" ht="15">
      <c r="B4" t="s">
        <v>3</v>
      </c>
      <c r="C4" t="s">
        <v>4</v>
      </c>
      <c r="D4" t="s">
        <v>5</v>
      </c>
    </row>
    <row r="5" spans="2:5" ht="15">
      <c r="B5" t="s">
        <v>6</v>
      </c>
      <c r="C5" t="s">
        <v>7</v>
      </c>
      <c r="D5" t="s">
        <v>8</v>
      </c>
      <c r="E5" t="s">
        <v>9</v>
      </c>
    </row>
    <row r="6" spans="2:5" ht="15">
      <c r="B6" t="s">
        <v>10</v>
      </c>
      <c r="C6" t="s">
        <v>11</v>
      </c>
      <c r="E6" t="s">
        <v>12</v>
      </c>
    </row>
    <row r="7" spans="2:5" ht="15">
      <c r="B7" t="s">
        <v>13</v>
      </c>
      <c r="C7" t="s">
        <v>14</v>
      </c>
      <c r="E7" t="s">
        <v>15</v>
      </c>
    </row>
    <row r="8" ht="15">
      <c r="B8" t="s">
        <v>16</v>
      </c>
    </row>
    <row r="10" spans="1:5" ht="15">
      <c r="A10" t="s">
        <v>17</v>
      </c>
      <c r="B10" t="s">
        <v>18</v>
      </c>
      <c r="E10" t="s">
        <v>19</v>
      </c>
    </row>
    <row r="11" spans="2:5" ht="15">
      <c r="B11" t="s">
        <v>20</v>
      </c>
      <c r="E11" t="s">
        <v>21</v>
      </c>
    </row>
    <row r="12" spans="2:5" ht="15">
      <c r="B12" t="s">
        <v>22</v>
      </c>
      <c r="C12" t="s">
        <v>23</v>
      </c>
      <c r="E12" t="s">
        <v>24</v>
      </c>
    </row>
    <row r="13" spans="2:3" ht="15">
      <c r="B13" t="s">
        <v>25</v>
      </c>
      <c r="C13" t="s">
        <v>26</v>
      </c>
    </row>
    <row r="14" ht="15">
      <c r="B14" t="s">
        <v>27</v>
      </c>
    </row>
    <row r="16" spans="1:5" ht="15">
      <c r="A16" t="s">
        <v>28</v>
      </c>
      <c r="B16" t="s">
        <v>29</v>
      </c>
      <c r="E16" t="s">
        <v>30</v>
      </c>
    </row>
    <row r="17" spans="2:5" ht="15">
      <c r="B17" t="s">
        <v>31</v>
      </c>
      <c r="E17" t="s">
        <v>32</v>
      </c>
    </row>
    <row r="18" spans="2:6" ht="15">
      <c r="B18" t="s">
        <v>33</v>
      </c>
      <c r="D18" s="1"/>
      <c r="E18" s="4" t="s">
        <v>34</v>
      </c>
      <c r="F18" s="1"/>
    </row>
    <row r="19" spans="2:5" ht="15">
      <c r="B19" s="3" t="s">
        <v>35</v>
      </c>
      <c r="E19" t="s">
        <v>36</v>
      </c>
    </row>
    <row r="20" ht="15">
      <c r="B20" t="s">
        <v>37</v>
      </c>
    </row>
    <row r="23" spans="1:2" ht="15">
      <c r="A23" t="s">
        <v>38</v>
      </c>
      <c r="B23" t="s">
        <v>39</v>
      </c>
    </row>
    <row r="24" spans="2:5" ht="15">
      <c r="B24" t="s">
        <v>40</v>
      </c>
      <c r="E24" t="s">
        <v>41</v>
      </c>
    </row>
    <row r="25" spans="2:3" ht="15">
      <c r="B25" t="s">
        <v>42</v>
      </c>
      <c r="C25" s="2" t="s">
        <v>43</v>
      </c>
    </row>
    <row r="26" ht="15">
      <c r="B26" t="s">
        <v>44</v>
      </c>
    </row>
    <row r="27" ht="15">
      <c r="B27" t="s">
        <v>45</v>
      </c>
    </row>
    <row r="29" spans="1:2" ht="15">
      <c r="A29" t="s">
        <v>46</v>
      </c>
      <c r="B29" t="s">
        <v>47</v>
      </c>
    </row>
    <row r="30" ht="15">
      <c r="B30" t="s">
        <v>48</v>
      </c>
    </row>
    <row r="31" ht="15">
      <c r="B31" t="s">
        <v>49</v>
      </c>
    </row>
    <row r="34" ht="15">
      <c r="B34" t="s">
        <v>50</v>
      </c>
    </row>
    <row r="35" ht="15">
      <c r="B35" t="s">
        <v>51</v>
      </c>
    </row>
    <row r="36" ht="15">
      <c r="B36" t="s">
        <v>52</v>
      </c>
    </row>
    <row r="38" ht="15">
      <c r="B38" t="s">
        <v>53</v>
      </c>
    </row>
    <row r="42" ht="15">
      <c r="B42" t="s">
        <v>54</v>
      </c>
    </row>
    <row r="43" ht="15">
      <c r="B43" s="12" t="s">
        <v>55</v>
      </c>
    </row>
  </sheetData>
  <hyperlinks>
    <hyperlink ref="B43" r:id="rId1" display="https://en.wikipedia.org/wiki/Identity_management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42"/>
  <sheetViews>
    <sheetView zoomScale="110" zoomScaleNormal="110" workbookViewId="0" topLeftCell="A13">
      <selection activeCell="D22" sqref="D22"/>
    </sheetView>
  </sheetViews>
  <sheetFormatPr defaultColWidth="9.140625" defaultRowHeight="15"/>
  <cols>
    <col min="1" max="1" width="14.140625" style="0" customWidth="1"/>
    <col min="2" max="2" width="7.28125" style="0" bestFit="1" customWidth="1"/>
    <col min="3" max="3" width="3.57421875" style="0" bestFit="1" customWidth="1"/>
    <col min="4" max="4" width="15.28125" style="0" bestFit="1" customWidth="1"/>
    <col min="5" max="5" width="10.140625" style="0" bestFit="1" customWidth="1"/>
    <col min="6" max="6" width="5.421875" style="0" bestFit="1" customWidth="1"/>
    <col min="7" max="7" width="11.28125" style="0" bestFit="1" customWidth="1"/>
    <col min="8" max="8" width="5.00390625" style="0" bestFit="1" customWidth="1"/>
    <col min="9" max="9" width="11.7109375" style="0" bestFit="1" customWidth="1"/>
    <col min="10" max="10" width="11.7109375" style="0" customWidth="1"/>
    <col min="11" max="11" width="16.28125" style="0" bestFit="1" customWidth="1"/>
    <col min="12" max="12" width="20.28125" style="0" bestFit="1" customWidth="1"/>
    <col min="13" max="13" width="16.140625" style="0" bestFit="1" customWidth="1"/>
    <col min="14" max="14" width="19.7109375" style="0" bestFit="1" customWidth="1"/>
    <col min="15" max="15" width="10.00390625" style="0" bestFit="1" customWidth="1"/>
    <col min="16" max="16" width="4.140625" style="0" bestFit="1" customWidth="1"/>
    <col min="17" max="17" width="23.28125" style="0" bestFit="1" customWidth="1"/>
  </cols>
  <sheetData>
    <row r="4" spans="2:17" ht="15">
      <c r="B4" t="s">
        <v>56</v>
      </c>
      <c r="C4" s="5" t="s">
        <v>57</v>
      </c>
      <c r="D4" s="5" t="s">
        <v>58</v>
      </c>
      <c r="E4" s="5" t="s">
        <v>59</v>
      </c>
      <c r="F4" s="5" t="s">
        <v>60</v>
      </c>
      <c r="G4" s="5" t="s">
        <v>61</v>
      </c>
      <c r="H4" s="5" t="s">
        <v>62</v>
      </c>
      <c r="I4" s="5" t="s">
        <v>63</v>
      </c>
      <c r="J4" s="5" t="s">
        <v>64</v>
      </c>
      <c r="K4" s="5" t="s">
        <v>65</v>
      </c>
      <c r="L4" s="5" t="s">
        <v>66</v>
      </c>
      <c r="M4" s="5" t="s">
        <v>67</v>
      </c>
      <c r="N4" s="5" t="s">
        <v>68</v>
      </c>
      <c r="O4" s="5" t="s">
        <v>69</v>
      </c>
      <c r="P4" s="5" t="s">
        <v>40</v>
      </c>
      <c r="Q4" s="7" t="s">
        <v>70</v>
      </c>
    </row>
    <row r="5" spans="1:17" ht="15">
      <c r="A5" s="5" t="s">
        <v>0</v>
      </c>
      <c r="B5" s="9"/>
      <c r="C5" s="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5">
      <c r="A6" s="5" t="s">
        <v>17</v>
      </c>
      <c r="B6" s="9"/>
      <c r="C6" s="9"/>
      <c r="D6" s="9"/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10"/>
      <c r="Q6" s="10"/>
    </row>
    <row r="7" spans="1:17" ht="15">
      <c r="A7" s="5" t="s">
        <v>28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1"/>
      <c r="P7" s="10"/>
      <c r="Q7" s="10"/>
    </row>
    <row r="8" spans="1:17" ht="15">
      <c r="A8" s="5" t="s">
        <v>38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10"/>
    </row>
    <row r="9" spans="1:17" ht="15">
      <c r="A9" s="5" t="s">
        <v>46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4" spans="1:4" ht="15">
      <c r="A14" t="s">
        <v>0</v>
      </c>
      <c r="D14" t="s">
        <v>1</v>
      </c>
    </row>
    <row r="15" ht="15">
      <c r="D15" t="s">
        <v>3</v>
      </c>
    </row>
    <row r="16" ht="15">
      <c r="D16" t="s">
        <v>6</v>
      </c>
    </row>
    <row r="17" ht="15">
      <c r="D17" t="s">
        <v>10</v>
      </c>
    </row>
    <row r="18" ht="15">
      <c r="D18" t="s">
        <v>13</v>
      </c>
    </row>
    <row r="19" ht="15">
      <c r="D19" t="s">
        <v>71</v>
      </c>
    </row>
    <row r="21" spans="1:4" ht="15">
      <c r="A21" t="s">
        <v>17</v>
      </c>
      <c r="D21" t="s">
        <v>72</v>
      </c>
    </row>
    <row r="22" spans="4:9" ht="15">
      <c r="D22" t="s">
        <v>20</v>
      </c>
      <c r="I22" t="s">
        <v>60</v>
      </c>
    </row>
    <row r="23" ht="15">
      <c r="D23" t="s">
        <v>22</v>
      </c>
    </row>
    <row r="24" ht="15">
      <c r="D24" t="s">
        <v>25</v>
      </c>
    </row>
    <row r="25" ht="15">
      <c r="D25" t="s">
        <v>27</v>
      </c>
    </row>
    <row r="27" spans="1:4" ht="15">
      <c r="A27" t="s">
        <v>28</v>
      </c>
      <c r="D27" t="s">
        <v>29</v>
      </c>
    </row>
    <row r="28" ht="15">
      <c r="D28" t="s">
        <v>31</v>
      </c>
    </row>
    <row r="29" ht="15">
      <c r="D29" t="s">
        <v>33</v>
      </c>
    </row>
    <row r="30" ht="15">
      <c r="D30" s="3" t="s">
        <v>35</v>
      </c>
    </row>
    <row r="31" ht="15">
      <c r="D31" t="s">
        <v>37</v>
      </c>
    </row>
    <row r="34" spans="1:4" ht="15">
      <c r="A34" t="s">
        <v>38</v>
      </c>
      <c r="D34" t="s">
        <v>39</v>
      </c>
    </row>
    <row r="35" ht="15">
      <c r="D35" t="s">
        <v>40</v>
      </c>
    </row>
    <row r="36" ht="15">
      <c r="D36" t="s">
        <v>42</v>
      </c>
    </row>
    <row r="37" ht="15">
      <c r="D37" t="s">
        <v>44</v>
      </c>
    </row>
    <row r="38" ht="15">
      <c r="D38" t="s">
        <v>45</v>
      </c>
    </row>
    <row r="40" spans="1:4" ht="15">
      <c r="A40" t="s">
        <v>46</v>
      </c>
      <c r="D40" t="s">
        <v>47</v>
      </c>
    </row>
    <row r="41" ht="15">
      <c r="D41" t="s">
        <v>48</v>
      </c>
    </row>
    <row r="42" ht="15">
      <c r="D42" t="s">
        <v>49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2:AK59"/>
  <sheetViews>
    <sheetView showGridLines="0" tabSelected="1" workbookViewId="0" topLeftCell="B1">
      <selection activeCell="AL8" sqref="AL8"/>
    </sheetView>
  </sheetViews>
  <sheetFormatPr defaultColWidth="1.8515625" defaultRowHeight="15"/>
  <cols>
    <col min="1" max="1" width="3.00390625" style="37" hidden="1" customWidth="1"/>
    <col min="2" max="2" width="1.57421875" style="37" customWidth="1"/>
    <col min="3" max="3" width="2.7109375" style="37" customWidth="1"/>
    <col min="4" max="4" width="67.7109375" style="37" bestFit="1" customWidth="1"/>
    <col min="5" max="5" width="6.421875" style="37" customWidth="1"/>
    <col min="6" max="6" width="9.57421875" style="37" hidden="1" customWidth="1"/>
    <col min="7" max="7" width="6.140625" style="37" hidden="1" customWidth="1"/>
    <col min="8" max="8" width="10.7109375" style="37" hidden="1" customWidth="1"/>
    <col min="9" max="9" width="3.57421875" style="37" hidden="1" customWidth="1"/>
    <col min="10" max="10" width="8.00390625" style="37" hidden="1" customWidth="1"/>
    <col min="11" max="11" width="10.7109375" style="37" hidden="1" customWidth="1"/>
    <col min="12" max="13" width="3.00390625" style="37" hidden="1" customWidth="1"/>
    <col min="14" max="14" width="6.7109375" style="37" customWidth="1"/>
    <col min="15" max="16" width="1.8515625" style="37" hidden="1" customWidth="1"/>
    <col min="17" max="17" width="49.8515625" style="37" bestFit="1" customWidth="1"/>
    <col min="18" max="18" width="2.00390625" style="37" hidden="1" customWidth="1"/>
    <col min="19" max="19" width="1.8515625" style="37" customWidth="1"/>
    <col min="20" max="20" width="6.57421875" style="37" customWidth="1"/>
    <col min="21" max="21" width="2.7109375" style="37" customWidth="1"/>
    <col min="22" max="35" width="1.8515625" style="37" customWidth="1"/>
    <col min="36" max="36" width="4.28125" style="37" hidden="1" customWidth="1"/>
    <col min="37" max="37" width="5.140625" style="37" hidden="1" customWidth="1"/>
    <col min="38" max="16384" width="1.8515625" style="37" customWidth="1"/>
  </cols>
  <sheetData>
    <row r="1" ht="7.5" customHeight="1" thickBot="1"/>
    <row r="2" spans="3:37" ht="26.25">
      <c r="C2" s="38"/>
      <c r="D2" s="39" t="s">
        <v>135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  <c r="AJ2" s="37" t="s">
        <v>74</v>
      </c>
      <c r="AK2" s="37" t="s">
        <v>76</v>
      </c>
    </row>
    <row r="3" spans="3:21" ht="15">
      <c r="C3" s="41"/>
      <c r="D3" s="42" t="s">
        <v>125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</row>
    <row r="4" spans="1:21" ht="15">
      <c r="A4" s="37">
        <v>1</v>
      </c>
      <c r="C4" s="41"/>
      <c r="D4" s="44" t="s">
        <v>75</v>
      </c>
      <c r="E4" s="31" t="s">
        <v>76</v>
      </c>
      <c r="H4" s="37" t="s">
        <v>17</v>
      </c>
      <c r="K4" s="37" t="s">
        <v>0</v>
      </c>
      <c r="L4" s="37">
        <f>COUNTIF(E4:E25,"SIM")</f>
        <v>0</v>
      </c>
      <c r="U4" s="43"/>
    </row>
    <row r="5" spans="1:21" ht="15">
      <c r="A5" s="37">
        <f>+A4+1</f>
        <v>2</v>
      </c>
      <c r="C5" s="41"/>
      <c r="D5" s="44" t="s">
        <v>77</v>
      </c>
      <c r="E5" s="31" t="s">
        <v>76</v>
      </c>
      <c r="H5" s="37" t="s">
        <v>17</v>
      </c>
      <c r="K5" s="37" t="s">
        <v>17</v>
      </c>
      <c r="R5" s="37">
        <v>6</v>
      </c>
      <c r="U5" s="43"/>
    </row>
    <row r="6" spans="1:21" ht="15">
      <c r="A6" s="37">
        <f aca="true" t="shared" si="0" ref="A6:A25">+A5+1</f>
        <v>3</v>
      </c>
      <c r="C6" s="41"/>
      <c r="D6" s="44" t="s">
        <v>136</v>
      </c>
      <c r="E6" s="31" t="s">
        <v>76</v>
      </c>
      <c r="H6" s="37" t="s">
        <v>28</v>
      </c>
      <c r="K6" s="37" t="s">
        <v>28</v>
      </c>
      <c r="R6" s="37">
        <v>5</v>
      </c>
      <c r="U6" s="43"/>
    </row>
    <row r="7" spans="1:21" ht="15">
      <c r="A7" s="37">
        <f t="shared" si="0"/>
        <v>4</v>
      </c>
      <c r="C7" s="41"/>
      <c r="D7" s="44" t="s">
        <v>126</v>
      </c>
      <c r="E7" s="31" t="s">
        <v>76</v>
      </c>
      <c r="H7" s="37" t="s">
        <v>28</v>
      </c>
      <c r="K7" s="37" t="s">
        <v>38</v>
      </c>
      <c r="R7" s="37">
        <v>4</v>
      </c>
      <c r="U7" s="43"/>
    </row>
    <row r="8" spans="1:21" ht="15.75">
      <c r="A8" s="37">
        <f t="shared" si="0"/>
        <v>5</v>
      </c>
      <c r="C8" s="41"/>
      <c r="D8" s="44" t="s">
        <v>127</v>
      </c>
      <c r="E8" s="31" t="s">
        <v>76</v>
      </c>
      <c r="H8" s="37" t="s">
        <v>28</v>
      </c>
      <c r="K8" s="37" t="s">
        <v>128</v>
      </c>
      <c r="Q8" s="45" t="s">
        <v>129</v>
      </c>
      <c r="R8" s="37">
        <v>3</v>
      </c>
      <c r="U8" s="43"/>
    </row>
    <row r="9" spans="1:21" ht="15">
      <c r="A9" s="37">
        <f t="shared" si="0"/>
        <v>6</v>
      </c>
      <c r="C9" s="41"/>
      <c r="D9" s="44" t="s">
        <v>83</v>
      </c>
      <c r="E9" s="31" t="s">
        <v>76</v>
      </c>
      <c r="H9" s="37" t="s">
        <v>38</v>
      </c>
      <c r="Q9" s="46" t="s">
        <v>130</v>
      </c>
      <c r="R9" s="37">
        <v>2</v>
      </c>
      <c r="U9" s="43"/>
    </row>
    <row r="10" spans="1:21" ht="15.75">
      <c r="A10" s="37">
        <f t="shared" si="0"/>
        <v>7</v>
      </c>
      <c r="C10" s="41"/>
      <c r="D10" s="44" t="s">
        <v>124</v>
      </c>
      <c r="E10" s="31" t="s">
        <v>76</v>
      </c>
      <c r="H10" s="37" t="s">
        <v>28</v>
      </c>
      <c r="Q10" s="47" t="s">
        <v>105</v>
      </c>
      <c r="R10" s="37">
        <v>1</v>
      </c>
      <c r="U10" s="43"/>
    </row>
    <row r="11" spans="1:21" ht="15">
      <c r="A11" s="37">
        <f t="shared" si="0"/>
        <v>8</v>
      </c>
      <c r="C11" s="41"/>
      <c r="D11" s="44" t="s">
        <v>86</v>
      </c>
      <c r="E11" s="31" t="s">
        <v>76</v>
      </c>
      <c r="H11" s="37" t="s">
        <v>17</v>
      </c>
      <c r="Q11" s="48" t="s">
        <v>106</v>
      </c>
      <c r="U11" s="43"/>
    </row>
    <row r="12" spans="1:21" ht="15.75">
      <c r="A12" s="37">
        <f t="shared" si="0"/>
        <v>9</v>
      </c>
      <c r="C12" s="41"/>
      <c r="D12" s="44" t="s">
        <v>87</v>
      </c>
      <c r="E12" s="31" t="s">
        <v>76</v>
      </c>
      <c r="H12" s="37" t="s">
        <v>17</v>
      </c>
      <c r="Q12" s="49" t="s">
        <v>101</v>
      </c>
      <c r="U12" s="43"/>
    </row>
    <row r="13" spans="3:21" ht="15">
      <c r="C13" s="41"/>
      <c r="D13" s="44" t="s">
        <v>123</v>
      </c>
      <c r="E13" s="31" t="s">
        <v>76</v>
      </c>
      <c r="Q13" s="50" t="s">
        <v>102</v>
      </c>
      <c r="U13" s="43"/>
    </row>
    <row r="14" spans="3:21" ht="15.75">
      <c r="C14" s="41"/>
      <c r="D14" s="44" t="s">
        <v>131</v>
      </c>
      <c r="E14" s="31" t="s">
        <v>76</v>
      </c>
      <c r="Q14" s="51" t="s">
        <v>99</v>
      </c>
      <c r="U14" s="43"/>
    </row>
    <row r="15" spans="3:21" ht="15">
      <c r="C15" s="41"/>
      <c r="D15" s="52" t="s">
        <v>132</v>
      </c>
      <c r="E15" s="31" t="s">
        <v>76</v>
      </c>
      <c r="Q15" s="53" t="s">
        <v>100</v>
      </c>
      <c r="U15" s="43"/>
    </row>
    <row r="16" spans="3:21" ht="15.75">
      <c r="C16" s="41"/>
      <c r="D16" s="44" t="s">
        <v>62</v>
      </c>
      <c r="E16" s="31" t="s">
        <v>76</v>
      </c>
      <c r="H16" s="37" t="s">
        <v>28</v>
      </c>
      <c r="Q16" s="54" t="s">
        <v>98</v>
      </c>
      <c r="U16" s="43"/>
    </row>
    <row r="17" spans="1:21" ht="15">
      <c r="A17" s="37">
        <f>+A12+1</f>
        <v>10</v>
      </c>
      <c r="C17" s="41"/>
      <c r="D17" s="44" t="s">
        <v>133</v>
      </c>
      <c r="E17" s="31" t="s">
        <v>76</v>
      </c>
      <c r="H17" s="37" t="s">
        <v>28</v>
      </c>
      <c r="U17" s="43"/>
    </row>
    <row r="18" spans="1:21" ht="15" hidden="1">
      <c r="A18" s="37">
        <f t="shared" si="0"/>
        <v>11</v>
      </c>
      <c r="C18" s="41"/>
      <c r="U18" s="43"/>
    </row>
    <row r="19" spans="1:21" ht="15" hidden="1">
      <c r="A19" s="37">
        <f t="shared" si="0"/>
        <v>12</v>
      </c>
      <c r="C19" s="41"/>
      <c r="H19" s="37" t="s">
        <v>28</v>
      </c>
      <c r="U19" s="43"/>
    </row>
    <row r="20" spans="1:21" ht="15" hidden="1">
      <c r="A20" s="37">
        <f t="shared" si="0"/>
        <v>13</v>
      </c>
      <c r="C20" s="41"/>
      <c r="H20" s="37" t="s">
        <v>28</v>
      </c>
      <c r="K20" s="37" t="str">
        <f>IF(L4&lt;3,"Reativo",IF(L4&gt;=5,"Eficiente",IF(L4&gt;5,"Proativo",IF(L4&gt;10,"Alinhado",IF(L4&gt;15,"Estrategico",0)))))</f>
        <v>Reativo</v>
      </c>
      <c r="U20" s="43"/>
    </row>
    <row r="21" spans="1:21" ht="15" hidden="1">
      <c r="A21" s="37">
        <f t="shared" si="0"/>
        <v>14</v>
      </c>
      <c r="C21" s="41"/>
      <c r="H21" s="37" t="s">
        <v>38</v>
      </c>
      <c r="U21" s="43"/>
    </row>
    <row r="22" spans="1:21" ht="15" hidden="1">
      <c r="A22" s="37">
        <f t="shared" si="0"/>
        <v>15</v>
      </c>
      <c r="C22" s="41"/>
      <c r="H22" s="37" t="s">
        <v>38</v>
      </c>
      <c r="U22" s="43"/>
    </row>
    <row r="23" spans="1:21" ht="15" hidden="1">
      <c r="A23" s="37">
        <f t="shared" si="0"/>
        <v>16</v>
      </c>
      <c r="C23" s="41"/>
      <c r="H23" s="37" t="s">
        <v>128</v>
      </c>
      <c r="U23" s="43"/>
    </row>
    <row r="24" spans="1:21" ht="15" hidden="1">
      <c r="A24" s="37">
        <f t="shared" si="0"/>
        <v>17</v>
      </c>
      <c r="C24" s="41"/>
      <c r="H24" s="37" t="s">
        <v>38</v>
      </c>
      <c r="U24" s="43"/>
    </row>
    <row r="25" spans="1:21" ht="15" hidden="1">
      <c r="A25" s="37">
        <f t="shared" si="0"/>
        <v>18</v>
      </c>
      <c r="C25" s="41"/>
      <c r="H25" s="37" t="s">
        <v>17</v>
      </c>
      <c r="U25" s="43"/>
    </row>
    <row r="26" spans="3:21" ht="15">
      <c r="C26" s="41"/>
      <c r="U26" s="43"/>
    </row>
    <row r="27" spans="3:21" ht="21">
      <c r="C27" s="41"/>
      <c r="D27" s="55" t="str">
        <f>LOOKUP(L4,M34:N52)</f>
        <v>Modelo de Negocio - Reativo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43"/>
    </row>
    <row r="28" spans="3:21" ht="21" hidden="1">
      <c r="C28" s="41"/>
      <c r="D28" s="56" t="s">
        <v>134</v>
      </c>
      <c r="E28" s="57">
        <f>SUMIF(Q8:Q16,D27,R5:R13)</f>
        <v>0</v>
      </c>
      <c r="F28" s="58"/>
      <c r="G28" s="58"/>
      <c r="H28" s="58"/>
      <c r="I28" s="58"/>
      <c r="J28" s="58"/>
      <c r="K28" s="58"/>
      <c r="L28" s="58"/>
      <c r="M28" s="58"/>
      <c r="N28" s="58" t="s">
        <v>90</v>
      </c>
      <c r="O28" s="58"/>
      <c r="P28" s="59" t="str">
        <f>IF(E28=1,+Q13,IF(E28=2,+Q12,IF(E28=3,+Q11,IF(E28=4,+Q10,IF(E28=5,+Q9,IF(E28=6,+Q8,""))))))</f>
        <v/>
      </c>
      <c r="Q28" s="60"/>
      <c r="R28" s="60"/>
      <c r="U28" s="43"/>
    </row>
    <row r="29" spans="3:21" ht="15" hidden="1">
      <c r="C29" s="41"/>
      <c r="U29" s="43"/>
    </row>
    <row r="30" spans="3:21" ht="15" hidden="1">
      <c r="C30" s="41"/>
      <c r="F30" s="37">
        <v>1</v>
      </c>
      <c r="G30" s="37">
        <v>2</v>
      </c>
      <c r="H30" s="37">
        <v>3</v>
      </c>
      <c r="I30" s="37">
        <v>4</v>
      </c>
      <c r="J30" s="37">
        <v>5</v>
      </c>
      <c r="K30" s="37">
        <v>6</v>
      </c>
      <c r="U30" s="43"/>
    </row>
    <row r="31" spans="3:21" ht="15" hidden="1">
      <c r="C31" s="41"/>
      <c r="F31" s="37" t="s">
        <v>91</v>
      </c>
      <c r="G31" s="37" t="s">
        <v>92</v>
      </c>
      <c r="H31" s="37" t="s">
        <v>93</v>
      </c>
      <c r="I31" s="37" t="s">
        <v>57</v>
      </c>
      <c r="J31" s="37" t="s">
        <v>94</v>
      </c>
      <c r="K31" s="37" t="s">
        <v>56</v>
      </c>
      <c r="U31" s="43"/>
    </row>
    <row r="32" spans="3:21" ht="15" hidden="1">
      <c r="C32" s="41"/>
      <c r="U32" s="43"/>
    </row>
    <row r="33" spans="3:21" ht="15" hidden="1">
      <c r="C33" s="41"/>
      <c r="E33" s="37" t="s">
        <v>95</v>
      </c>
      <c r="F33" s="37" t="s">
        <v>96</v>
      </c>
      <c r="G33" s="37" t="s">
        <v>97</v>
      </c>
      <c r="U33" s="43"/>
    </row>
    <row r="34" spans="3:21" ht="15" hidden="1">
      <c r="C34" s="41"/>
      <c r="D34" s="37" t="s">
        <v>98</v>
      </c>
      <c r="E34" s="37">
        <v>0</v>
      </c>
      <c r="F34" s="37">
        <v>2</v>
      </c>
      <c r="M34" s="37">
        <v>0</v>
      </c>
      <c r="N34" s="37" t="s">
        <v>98</v>
      </c>
      <c r="U34" s="43"/>
    </row>
    <row r="35" spans="3:21" ht="15" hidden="1">
      <c r="C35" s="41"/>
      <c r="D35" s="37" t="s">
        <v>100</v>
      </c>
      <c r="E35" s="37">
        <v>3</v>
      </c>
      <c r="F35" s="37">
        <v>4</v>
      </c>
      <c r="M35" s="37">
        <v>1</v>
      </c>
      <c r="N35" s="37" t="s">
        <v>98</v>
      </c>
      <c r="U35" s="43"/>
    </row>
    <row r="36" spans="3:21" ht="15" hidden="1">
      <c r="C36" s="41"/>
      <c r="D36" s="37" t="s">
        <v>99</v>
      </c>
      <c r="G36" s="37">
        <v>5</v>
      </c>
      <c r="M36" s="37">
        <f>+M35+1</f>
        <v>2</v>
      </c>
      <c r="N36" s="37" t="s">
        <v>98</v>
      </c>
      <c r="U36" s="43"/>
    </row>
    <row r="37" spans="3:21" ht="15" hidden="1">
      <c r="C37" s="41"/>
      <c r="D37" s="37" t="s">
        <v>102</v>
      </c>
      <c r="E37" s="37">
        <v>6</v>
      </c>
      <c r="F37" s="37">
        <v>7</v>
      </c>
      <c r="M37" s="37">
        <f aca="true" t="shared" si="1" ref="M37:M48">+M36+1</f>
        <v>3</v>
      </c>
      <c r="N37" s="37" t="str">
        <f>+D35</f>
        <v>Modelo de Negocio - Predominantemente Eficiente</v>
      </c>
      <c r="U37" s="43"/>
    </row>
    <row r="38" spans="3:21" ht="15" hidden="1">
      <c r="C38" s="41"/>
      <c r="D38" s="37" t="s">
        <v>101</v>
      </c>
      <c r="G38" s="37">
        <v>8</v>
      </c>
      <c r="M38" s="37">
        <f t="shared" si="1"/>
        <v>4</v>
      </c>
      <c r="N38" s="37" t="str">
        <f>+D36</f>
        <v>Modelo de Negocio - Eficiente</v>
      </c>
      <c r="U38" s="43"/>
    </row>
    <row r="39" spans="3:21" ht="15" hidden="1">
      <c r="C39" s="41"/>
      <c r="D39" s="37" t="s">
        <v>106</v>
      </c>
      <c r="E39" s="37">
        <v>9</v>
      </c>
      <c r="F39" s="37">
        <v>10</v>
      </c>
      <c r="M39" s="37">
        <f t="shared" si="1"/>
        <v>5</v>
      </c>
      <c r="N39" s="37" t="s">
        <v>99</v>
      </c>
      <c r="U39" s="43"/>
    </row>
    <row r="40" spans="3:21" ht="15" hidden="1">
      <c r="C40" s="41"/>
      <c r="D40" s="37" t="s">
        <v>105</v>
      </c>
      <c r="G40" s="37">
        <v>11</v>
      </c>
      <c r="M40" s="37">
        <f t="shared" si="1"/>
        <v>6</v>
      </c>
      <c r="N40" s="37" t="s">
        <v>102</v>
      </c>
      <c r="U40" s="43"/>
    </row>
    <row r="41" spans="3:21" ht="15" hidden="1">
      <c r="C41" s="41"/>
      <c r="D41" s="37" t="s">
        <v>130</v>
      </c>
      <c r="E41" s="37">
        <v>12</v>
      </c>
      <c r="F41" s="37">
        <v>13</v>
      </c>
      <c r="M41" s="37">
        <f t="shared" si="1"/>
        <v>7</v>
      </c>
      <c r="N41" s="37" t="s">
        <v>102</v>
      </c>
      <c r="U41" s="43"/>
    </row>
    <row r="42" spans="3:21" ht="15" hidden="1">
      <c r="C42" s="41"/>
      <c r="D42" s="37" t="s">
        <v>129</v>
      </c>
      <c r="G42" s="37">
        <v>14</v>
      </c>
      <c r="M42" s="37">
        <f t="shared" si="1"/>
        <v>8</v>
      </c>
      <c r="N42" s="37" t="s">
        <v>101</v>
      </c>
      <c r="U42" s="43"/>
    </row>
    <row r="43" spans="3:21" ht="15" hidden="1">
      <c r="C43" s="41"/>
      <c r="M43" s="37">
        <f t="shared" si="1"/>
        <v>9</v>
      </c>
      <c r="N43" s="37" t="s">
        <v>106</v>
      </c>
      <c r="U43" s="43"/>
    </row>
    <row r="44" spans="3:21" ht="15" hidden="1">
      <c r="C44" s="41"/>
      <c r="M44" s="37">
        <f t="shared" si="1"/>
        <v>10</v>
      </c>
      <c r="N44" s="37" t="s">
        <v>106</v>
      </c>
      <c r="U44" s="43"/>
    </row>
    <row r="45" spans="3:21" ht="15" hidden="1">
      <c r="C45" s="41"/>
      <c r="M45" s="37">
        <f t="shared" si="1"/>
        <v>11</v>
      </c>
      <c r="N45" s="37" t="s">
        <v>105</v>
      </c>
      <c r="U45" s="43"/>
    </row>
    <row r="46" spans="3:21" ht="15" hidden="1">
      <c r="C46" s="41"/>
      <c r="M46" s="37">
        <f t="shared" si="1"/>
        <v>12</v>
      </c>
      <c r="N46" s="37" t="s">
        <v>130</v>
      </c>
      <c r="U46" s="43"/>
    </row>
    <row r="47" spans="3:21" ht="15" hidden="1">
      <c r="C47" s="41"/>
      <c r="M47" s="37">
        <f t="shared" si="1"/>
        <v>13</v>
      </c>
      <c r="N47" s="37" t="s">
        <v>130</v>
      </c>
      <c r="U47" s="43"/>
    </row>
    <row r="48" spans="3:21" ht="15" hidden="1">
      <c r="C48" s="41"/>
      <c r="M48" s="37">
        <f t="shared" si="1"/>
        <v>14</v>
      </c>
      <c r="N48" s="37" t="s">
        <v>129</v>
      </c>
      <c r="U48" s="43"/>
    </row>
    <row r="49" spans="3:21" ht="15" hidden="1">
      <c r="C49" s="41"/>
      <c r="U49" s="43"/>
    </row>
    <row r="50" spans="3:21" ht="15" hidden="1">
      <c r="C50" s="41"/>
      <c r="U50" s="43"/>
    </row>
    <row r="51" spans="3:21" ht="15" hidden="1">
      <c r="C51" s="41"/>
      <c r="U51" s="43"/>
    </row>
    <row r="52" spans="3:21" ht="15" hidden="1">
      <c r="C52" s="41"/>
      <c r="U52" s="43"/>
    </row>
    <row r="53" spans="3:21" ht="15" hidden="1">
      <c r="C53" s="41"/>
      <c r="U53" s="43"/>
    </row>
    <row r="54" spans="3:21" ht="50.1" customHeight="1">
      <c r="C54" s="41"/>
      <c r="D54" s="61" t="str">
        <f>IF(E28=1,"Documentacao de TI dos Clientes - Atualizadas Semestralmente",IF(E28=2,"Documentacao de TI dos Clientes - Atualizadas Semestralmente",IF(E28=3,"Documentacao de TI dos Clientes - Atualizadas Semestralmente",IF(E28=4,"Documentacao de TI dos Clientes - Atualizadas Semestralmente",IF(E28=5,"Documentacao de TI dos Clientes - Atualizadas Semestralmente",IF(E28=6,"Documentacao de TI dos Clientes - Atualizadas Semestralmente",""))))))</f>
        <v/>
      </c>
      <c r="E54" s="62" t="str">
        <f>IF(E28=1,"Elaborar Documentação de TI dos clientes, inclusive com as oportunidades - Atualize Semestralmente",IF(E28=2,"Elaborar Documentação de TI dos clientes, inclusive com as oportunidades - Atualize Semestralmente",IF(E28=3,"Elaborar Documentação de TI dos clientes, inclusive com as oportunidades - Atualize Semestralmente",IF(E28=4,"Elaborar Documentação de TI dos clientes, inclusive com as oportunidades - Atualize Semestralmente",IF(E28=5,"Elaborar Documentação de TI dos clientes, inclusive com as oportunidades - Atualize Semestralmente",IF(E28=6,"Elaborar Documentação de TI dos clientes, inclusive com as oportunidades - Atualize Semestralmente",""))))))</f>
        <v/>
      </c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U54" s="43"/>
    </row>
    <row r="55" spans="3:21" ht="50.1" customHeight="1">
      <c r="C55" s="41"/>
      <c r="D55" s="63" t="str">
        <f>IF(E28=2,"Segurança Dados em Camadas Basico- AV+Filtro de Navegacao+ Patch",IF(E28=3,"Segurança Dados em Camadas Basico- AV+Filtro de Navegacao+ Patch",IF(E28=4,"Segurança Dados em Camadas Basico- AV+Filtro de Navegacao+ Patch",IF(E28=5,"Segurança Dados em Camadas Basico- AV+Filtro de Navegacao+ Patch",IF(E28=6,"Segurança Dados em Camadas Basico- AV+Filtro de Navegacao+ Patch","")))))</f>
        <v/>
      </c>
      <c r="E55" s="62" t="str">
        <f>IF(E28=2,"Foque em Segurança - Camadas",IF(E28=3,"Foque em Segurança - Camadas",IF(E28=4,"Foque em Segurança - Camadas",IF(E28=5,"Foque em Segurança - Camadas",IF(E28=6,"Foque em Segurança - Camadas","")))))</f>
        <v/>
      </c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U55" s="43"/>
    </row>
    <row r="56" spans="3:21" ht="50.1" customHeight="1">
      <c r="C56" s="41"/>
      <c r="D56" s="37" t="str">
        <f>IF(E28=3,"Controle de SPAM e Malware para e-mail",IF(E28=4,"Controle de SPAM e Malware para e-mail",IF(E28=5,"Controle de SPAM e Malware para e-mail",IF(E28=6,"Controle de SPAM e Malware para e-mail",""))))</f>
        <v/>
      </c>
      <c r="E56" s="62" t="str">
        <f>IF(E28=3,"Atue na proteção e Segurança e-mail - Implemente soluções de controle de Spam e Segurança",IF(E28=4,"Atue na proteção e Segurança e-mail - Implemente soluções de controle de Spam e Segurança",IF(E28=5,"Atue na proteção e Segurança e-mail - Implemente soluções de controle de Spam e Segurança",IF(E28=6,"Atue na proteção e Segurança e-mail - Implemente soluções de controle de Spam e Segurança",""))))</f>
        <v/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U56" s="43"/>
    </row>
    <row r="57" spans="3:21" ht="50.1" customHeight="1">
      <c r="C57" s="41"/>
      <c r="D57" s="64" t="str">
        <f>IF(E28=4,"TI como Recurso",IF(E28=5,"TI como Recurso",IF(E28=6,"TI como Recurso","")))</f>
        <v/>
      </c>
      <c r="E57" s="62" t="str">
        <f>IF(E28=4,"Foque em demostrar T.I. como recurso, quais são ganhos operacionais proporcionados pela T.I.",IF(E28=5,"Foque em demostrar T.I. como recurso, quais são ganhos operacionais proporcionados pela T.I.",IF(E28=6,"Foque em demostrar T.I. como recurso, quais são ganhos operacionais proporcionados pela T.I.","")))</f>
        <v/>
      </c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U57" s="43"/>
    </row>
    <row r="58" spans="3:21" ht="50.1" customHeight="1">
      <c r="C58" s="41"/>
      <c r="D58" s="37" t="str">
        <f>IF(E28=5,"Gerenciamento e Controle de Acesso - IAM",IF(E28=6,"Gerenciamento e Controle de Acesso - IAM",""))</f>
        <v/>
      </c>
      <c r="E58" s="62" t="str">
        <f>IF(E28=5,"Inicie a documentação e controle de direitos e acesso - https://en.wikipedia.org/wiki/Identity_management",IF(E28=6,"Inicie a documentação e controle de direitos e acesso - https://en.wikipedia.org/wiki/Identity_management",""))</f>
        <v/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U58" s="43"/>
    </row>
    <row r="59" spans="3:21" ht="50.1" customHeight="1" thickBot="1">
      <c r="C59" s="65"/>
      <c r="D59" s="66" t="str">
        <f>IF(E28=6,"T.I. esta 100% Alinhado com o Negocio - O prestador de Serviço é estratégico para o Negocio","")</f>
        <v/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8"/>
      <c r="S59" s="68"/>
      <c r="T59" s="68"/>
      <c r="U59" s="69"/>
    </row>
  </sheetData>
  <sheetProtection algorithmName="SHA-512" hashValue="VNDXrI0WD3uisQUHXal6DNezOc6g3Y1Vu7yXK61LwTjbiYQMnBXR+/9rnjtWCMRIzCMrc9KDyMgOecx++PFUyw==" saltValue="0y+R6Okiojb3Av+58Qoqfg==" spinCount="100000" sheet="1" objects="1" scenarios="1"/>
  <mergeCells count="10">
    <mergeCell ref="D27:T27"/>
    <mergeCell ref="D2:T2"/>
    <mergeCell ref="D3:T3"/>
    <mergeCell ref="E58:Q58"/>
    <mergeCell ref="D59:Q59"/>
    <mergeCell ref="P28:R28"/>
    <mergeCell ref="E54:Q54"/>
    <mergeCell ref="E55:Q55"/>
    <mergeCell ref="E56:Q56"/>
    <mergeCell ref="E57:Q57"/>
  </mergeCells>
  <conditionalFormatting sqref="D4 D6:D17">
    <cfRule type="expression" priority="127" dxfId="1">
      <formula>E4="NÃO"</formula>
    </cfRule>
    <cfRule type="expression" priority="128" dxfId="0">
      <formula>E4="SIM"</formula>
    </cfRule>
  </conditionalFormatting>
  <conditionalFormatting sqref="D5">
    <cfRule type="expression" priority="125" dxfId="1">
      <formula>E5="NÃO"</formula>
    </cfRule>
    <cfRule type="expression" priority="126" dxfId="0">
      <formula>E5="SIM"</formula>
    </cfRule>
  </conditionalFormatting>
  <conditionalFormatting sqref="Q15">
    <cfRule type="colorScale" priority="12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15">
    <cfRule type="colorScale" priority="12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14">
    <cfRule type="colorScale" priority="12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14">
    <cfRule type="colorScale" priority="11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13">
    <cfRule type="colorScale" priority="11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13">
    <cfRule type="colorScale" priority="11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12">
    <cfRule type="colorScale" priority="11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12">
    <cfRule type="colorScale" priority="11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11">
    <cfRule type="colorScale" priority="11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11">
    <cfRule type="colorScale" priority="11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10">
    <cfRule type="colorScale" priority="11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10">
    <cfRule type="colorScale" priority="11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9">
    <cfRule type="colorScale" priority="11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9">
    <cfRule type="colorScale" priority="10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8">
    <cfRule type="colorScale" priority="10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8">
    <cfRule type="colorScale" priority="10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7:D28 F28:P28">
    <cfRule type="expression" priority="95" dxfId="30">
      <formula>D27="Modelo de Negocio - Predominantemente Alinhado"</formula>
    </cfRule>
    <cfRule type="expression" priority="96" dxfId="34">
      <formula>D27="Modelo de Negocio - Predominantemente Estrategico"</formula>
    </cfRule>
    <cfRule type="expression" priority="97" dxfId="0">
      <formula>D27="Modelo de Negocio - Estrategico"</formula>
    </cfRule>
    <cfRule type="expression" priority="98" dxfId="32">
      <formula>D27="Modelo de Negocio - Alinhado"</formula>
    </cfRule>
    <cfRule type="expression" priority="99" dxfId="31">
      <formula>D27="Modelo de Negocio - Proativo"</formula>
    </cfRule>
    <cfRule type="expression" priority="100" dxfId="30">
      <formula>D27="Modelo de Negocio - Proativo"</formula>
    </cfRule>
    <cfRule type="expression" priority="101" dxfId="29">
      <formula>D27="Modelo de Negocio - Predominantemente Proativo"</formula>
    </cfRule>
    <cfRule type="expression" priority="102" dxfId="28">
      <formula>D27="Modelo de Negocio - Predominantemente Eficiente"</formula>
    </cfRule>
    <cfRule type="expression" priority="103" dxfId="1">
      <formula>D27="Modelo de Negocio - Reativo"</formula>
    </cfRule>
    <cfRule type="expression" priority="104" dxfId="26">
      <formula>D27="Modelo de Negocio - Eficiente"</formula>
    </cfRule>
  </conditionalFormatting>
  <conditionalFormatting sqref="D56 D58:D59">
    <cfRule type="expression" priority="251" dxfId="1">
      <formula>E20="NÃO"</formula>
    </cfRule>
    <cfRule type="expression" priority="252" dxfId="0">
      <formula>E20="SIM"</formula>
    </cfRule>
  </conditionalFormatting>
  <conditionalFormatting sqref="D54">
    <cfRule type="expression" priority="259" dxfId="1">
      <formula>#REF!="NÃO"</formula>
    </cfRule>
    <cfRule type="expression" priority="260" dxfId="0">
      <formula>#REF!="SIM"</formula>
    </cfRule>
  </conditionalFormatting>
  <conditionalFormatting sqref="D55">
    <cfRule type="expression" priority="267" dxfId="1">
      <formula>E25="NÃO"</formula>
    </cfRule>
    <cfRule type="expression" priority="268" dxfId="0">
      <formula>E25="SIM"</formula>
    </cfRule>
  </conditionalFormatting>
  <conditionalFormatting sqref="D57">
    <cfRule type="expression" priority="271" dxfId="1">
      <formula>E24="NÃO"</formula>
    </cfRule>
    <cfRule type="expression" priority="272" dxfId="0">
      <formula>E24="SIM"</formula>
    </cfRule>
  </conditionalFormatting>
  <conditionalFormatting sqref="E4:E16">
    <cfRule type="expression" priority="1" dxfId="1">
      <formula>F4="NÃO"</formula>
    </cfRule>
    <cfRule type="expression" priority="2" dxfId="0">
      <formula>F4="SIM"</formula>
    </cfRule>
  </conditionalFormatting>
  <conditionalFormatting sqref="E17">
    <cfRule type="expression" priority="3" dxfId="1">
      <formula>F17="NÃO"</formula>
    </cfRule>
    <cfRule type="expression" priority="4" dxfId="0">
      <formula>F17="SIM"</formula>
    </cfRule>
  </conditionalFormatting>
  <dataValidations count="1">
    <dataValidation type="list" allowBlank="1" showInputMessage="1" showErrorMessage="1" sqref="E4:E17">
      <formula1>$AJ$2:$AK$2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P46"/>
  <sheetViews>
    <sheetView showGridLines="0" workbookViewId="0" topLeftCell="B1">
      <selection activeCell="G7" sqref="G7"/>
    </sheetView>
  </sheetViews>
  <sheetFormatPr defaultColWidth="9.140625" defaultRowHeight="15"/>
  <cols>
    <col min="1" max="1" width="3.00390625" style="0" hidden="1" customWidth="1"/>
    <col min="2" max="2" width="59.28125" style="0" customWidth="1"/>
    <col min="6" max="6" width="9.140625" style="0" customWidth="1"/>
    <col min="7" max="7" width="10.140625" style="0" customWidth="1"/>
    <col min="8" max="8" width="9.140625" style="0" customWidth="1"/>
    <col min="9" max="9" width="8.8515625" style="0" customWidth="1"/>
    <col min="10" max="10" width="12.421875" style="0" customWidth="1"/>
    <col min="11" max="11" width="9.140625" style="0" customWidth="1"/>
    <col min="12" max="12" width="3.00390625" style="0" customWidth="1"/>
    <col min="13" max="13" width="42.7109375" style="0" customWidth="1"/>
    <col min="14" max="14" width="7.140625" style="0" customWidth="1"/>
    <col min="15" max="15" width="29.57421875" style="0" customWidth="1"/>
    <col min="16" max="16" width="8.8515625" style="0" customWidth="1"/>
  </cols>
  <sheetData>
    <row r="1" spans="2:15" ht="23.25">
      <c r="B1" s="36" t="s">
        <v>73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ht="15.75" thickBot="1">
      <c r="P2" t="s">
        <v>74</v>
      </c>
    </row>
    <row r="3" spans="1:16" ht="15.75" thickBot="1">
      <c r="A3" s="17">
        <v>1</v>
      </c>
      <c r="B3" s="18" t="s">
        <v>75</v>
      </c>
      <c r="C3" s="27" t="s">
        <v>76</v>
      </c>
      <c r="D3" s="28"/>
      <c r="G3" t="s">
        <v>17</v>
      </c>
      <c r="J3" t="s">
        <v>0</v>
      </c>
      <c r="K3">
        <f>COUNTIF(C3:C20,"SIM")</f>
        <v>0</v>
      </c>
      <c r="P3" t="s">
        <v>76</v>
      </c>
    </row>
    <row r="4" spans="1:10" ht="15.75" thickBot="1">
      <c r="A4" s="17">
        <f>+A3+1</f>
        <v>2</v>
      </c>
      <c r="B4" s="19" t="s">
        <v>77</v>
      </c>
      <c r="C4" s="27" t="s">
        <v>76</v>
      </c>
      <c r="D4" s="28"/>
      <c r="E4" t="s">
        <v>107</v>
      </c>
      <c r="G4" t="s">
        <v>17</v>
      </c>
      <c r="J4" t="s">
        <v>17</v>
      </c>
    </row>
    <row r="5" spans="1:10" ht="15.75" thickBot="1">
      <c r="A5" s="17">
        <f aca="true" t="shared" si="0" ref="A5:A20">+A4+1</f>
        <v>3</v>
      </c>
      <c r="B5" s="19" t="s">
        <v>78</v>
      </c>
      <c r="C5" s="27" t="s">
        <v>76</v>
      </c>
      <c r="D5" s="28"/>
      <c r="G5" t="s">
        <v>28</v>
      </c>
      <c r="J5" t="s">
        <v>28</v>
      </c>
    </row>
    <row r="6" spans="1:10" ht="15.75" thickBot="1">
      <c r="A6" s="17">
        <f t="shared" si="0"/>
        <v>4</v>
      </c>
      <c r="B6" s="19" t="s">
        <v>80</v>
      </c>
      <c r="C6" s="27" t="s">
        <v>76</v>
      </c>
      <c r="D6" s="28"/>
      <c r="G6" t="s">
        <v>28</v>
      </c>
      <c r="J6" t="s">
        <v>38</v>
      </c>
    </row>
    <row r="7" spans="1:16" ht="16.5" thickBot="1">
      <c r="A7" s="17">
        <f t="shared" si="0"/>
        <v>5</v>
      </c>
      <c r="B7" s="19" t="s">
        <v>81</v>
      </c>
      <c r="C7" s="27" t="s">
        <v>76</v>
      </c>
      <c r="D7" s="28"/>
      <c r="G7" t="s">
        <v>28</v>
      </c>
      <c r="J7" t="s">
        <v>46</v>
      </c>
      <c r="O7" s="26" t="s">
        <v>46</v>
      </c>
      <c r="P7" s="30" t="e">
        <f>+#REF!+1</f>
        <v>#REF!</v>
      </c>
    </row>
    <row r="8" spans="1:15" ht="15.75" thickBot="1">
      <c r="A8" s="17">
        <f t="shared" si="0"/>
        <v>6</v>
      </c>
      <c r="B8" s="19" t="s">
        <v>83</v>
      </c>
      <c r="C8" s="27" t="s">
        <v>76</v>
      </c>
      <c r="D8" s="28"/>
      <c r="G8" t="s">
        <v>38</v>
      </c>
      <c r="O8" s="13" t="s">
        <v>79</v>
      </c>
    </row>
    <row r="9" spans="1:15" ht="16.5" thickBot="1">
      <c r="A9" s="17">
        <f t="shared" si="0"/>
        <v>7</v>
      </c>
      <c r="B9" s="19" t="s">
        <v>108</v>
      </c>
      <c r="C9" s="27" t="s">
        <v>76</v>
      </c>
      <c r="D9" t="s">
        <v>74</v>
      </c>
      <c r="G9" t="s">
        <v>28</v>
      </c>
      <c r="O9" s="25" t="s">
        <v>38</v>
      </c>
    </row>
    <row r="10" spans="1:15" ht="15.75" thickBot="1">
      <c r="A10" s="17">
        <f t="shared" si="0"/>
        <v>8</v>
      </c>
      <c r="B10" s="19" t="s">
        <v>84</v>
      </c>
      <c r="C10" s="27" t="s">
        <v>76</v>
      </c>
      <c r="D10" s="28"/>
      <c r="G10" t="s">
        <v>28</v>
      </c>
      <c r="O10" s="14" t="s">
        <v>82</v>
      </c>
    </row>
    <row r="11" spans="1:15" ht="16.5" thickBot="1">
      <c r="A11" s="17">
        <f t="shared" si="0"/>
        <v>9</v>
      </c>
      <c r="B11" s="19" t="s">
        <v>86</v>
      </c>
      <c r="C11" s="27" t="s">
        <v>76</v>
      </c>
      <c r="D11" s="28"/>
      <c r="G11" t="s">
        <v>17</v>
      </c>
      <c r="O11" s="24" t="s">
        <v>28</v>
      </c>
    </row>
    <row r="12" spans="1:15" ht="15.75" thickBot="1">
      <c r="A12" s="17">
        <f t="shared" si="0"/>
        <v>10</v>
      </c>
      <c r="B12" s="19" t="s">
        <v>87</v>
      </c>
      <c r="C12" s="27" t="s">
        <v>76</v>
      </c>
      <c r="D12" s="28"/>
      <c r="G12" t="s">
        <v>17</v>
      </c>
      <c r="O12" s="16" t="s">
        <v>85</v>
      </c>
    </row>
    <row r="13" spans="1:15" ht="16.5" thickBot="1">
      <c r="A13" s="17">
        <f t="shared" si="0"/>
        <v>11</v>
      </c>
      <c r="B13" s="19" t="s">
        <v>89</v>
      </c>
      <c r="C13" s="27" t="s">
        <v>76</v>
      </c>
      <c r="D13" s="28"/>
      <c r="G13" t="s">
        <v>28</v>
      </c>
      <c r="O13" s="23" t="s">
        <v>17</v>
      </c>
    </row>
    <row r="14" spans="1:15" ht="15.75" thickBot="1">
      <c r="A14" s="17">
        <f t="shared" si="0"/>
        <v>12</v>
      </c>
      <c r="B14" s="19" t="s">
        <v>62</v>
      </c>
      <c r="C14" s="27" t="s">
        <v>76</v>
      </c>
      <c r="D14" s="28"/>
      <c r="G14" t="s">
        <v>28</v>
      </c>
      <c r="O14" s="15" t="s">
        <v>88</v>
      </c>
    </row>
    <row r="15" spans="1:15" ht="16.5" thickBot="1">
      <c r="A15" s="17">
        <f t="shared" si="0"/>
        <v>13</v>
      </c>
      <c r="B15" s="19" t="s">
        <v>109</v>
      </c>
      <c r="C15" s="27" t="s">
        <v>76</v>
      </c>
      <c r="D15" s="29" t="s">
        <v>74</v>
      </c>
      <c r="G15" t="s">
        <v>28</v>
      </c>
      <c r="J15" t="str">
        <f>IF(K3&lt;3,"Reativo",IF(K3&gt;=5,"Eficiente",IF(K3&gt;5,"Proativo",IF(K3&gt;10,"Alinhado",IF(K3&gt;15,"Estrategico",0)))))</f>
        <v>Reativo</v>
      </c>
      <c r="O15" s="22" t="s">
        <v>0</v>
      </c>
    </row>
    <row r="16" spans="1:7" ht="15.75" thickBot="1">
      <c r="A16" s="17">
        <f t="shared" si="0"/>
        <v>14</v>
      </c>
      <c r="B16" s="19" t="s">
        <v>110</v>
      </c>
      <c r="C16" s="27" t="s">
        <v>76</v>
      </c>
      <c r="D16" s="28"/>
      <c r="G16" t="s">
        <v>38</v>
      </c>
    </row>
    <row r="17" spans="1:7" ht="15.75" thickBot="1">
      <c r="A17" s="17">
        <f t="shared" si="0"/>
        <v>15</v>
      </c>
      <c r="B17" s="19" t="s">
        <v>111</v>
      </c>
      <c r="C17" s="27" t="s">
        <v>76</v>
      </c>
      <c r="D17" s="28" t="s">
        <v>74</v>
      </c>
      <c r="G17" t="s">
        <v>38</v>
      </c>
    </row>
    <row r="18" spans="1:7" ht="15.75" thickBot="1">
      <c r="A18" s="17">
        <f t="shared" si="0"/>
        <v>16</v>
      </c>
      <c r="B18" s="21" t="s">
        <v>112</v>
      </c>
      <c r="C18" s="27" t="s">
        <v>76</v>
      </c>
      <c r="D18" s="28" t="s">
        <v>74</v>
      </c>
      <c r="G18" t="s">
        <v>46</v>
      </c>
    </row>
    <row r="19" spans="1:7" ht="15.75" thickBot="1">
      <c r="A19" s="17">
        <f t="shared" si="0"/>
        <v>17</v>
      </c>
      <c r="B19" s="21" t="s">
        <v>113</v>
      </c>
      <c r="C19" s="27" t="s">
        <v>76</v>
      </c>
      <c r="D19" s="28" t="s">
        <v>74</v>
      </c>
      <c r="G19" t="s">
        <v>38</v>
      </c>
    </row>
    <row r="20" spans="1:7" ht="15.75" thickBot="1">
      <c r="A20" s="17">
        <f t="shared" si="0"/>
        <v>18</v>
      </c>
      <c r="B20" s="20" t="s">
        <v>114</v>
      </c>
      <c r="C20" s="27" t="s">
        <v>76</v>
      </c>
      <c r="D20" s="28"/>
      <c r="G20" t="s">
        <v>17</v>
      </c>
    </row>
    <row r="21" ht="15.75" thickBot="1"/>
    <row r="22" spans="2:15" ht="21.75" thickBot="1">
      <c r="B22" s="32" t="str">
        <f>LOOKUP(K3,L28:M46)</f>
        <v>Modelo de Negocio - Reativo</v>
      </c>
      <c r="C22" s="33"/>
      <c r="D22" s="33"/>
      <c r="E22" s="33"/>
      <c r="F22" s="33"/>
      <c r="G22" s="33"/>
      <c r="H22" s="33"/>
      <c r="I22" s="33"/>
      <c r="J22" s="34"/>
      <c r="K22" s="34"/>
      <c r="L22" s="34"/>
      <c r="M22" s="34"/>
      <c r="N22" s="34"/>
      <c r="O22" s="35"/>
    </row>
    <row r="24" spans="5:10" ht="15">
      <c r="E24">
        <v>1</v>
      </c>
      <c r="F24">
        <v>2</v>
      </c>
      <c r="G24">
        <v>3</v>
      </c>
      <c r="H24">
        <v>4</v>
      </c>
      <c r="I24">
        <v>5</v>
      </c>
      <c r="J24">
        <v>6</v>
      </c>
    </row>
    <row r="25" spans="5:10" ht="15">
      <c r="E25" t="s">
        <v>91</v>
      </c>
      <c r="F25" t="s">
        <v>92</v>
      </c>
      <c r="G25" t="s">
        <v>93</v>
      </c>
      <c r="H25" t="s">
        <v>57</v>
      </c>
      <c r="I25" t="s">
        <v>94</v>
      </c>
      <c r="J25" t="s">
        <v>56</v>
      </c>
    </row>
    <row r="27" spans="3:6" ht="15">
      <c r="C27" t="s">
        <v>95</v>
      </c>
      <c r="E27" t="s">
        <v>96</v>
      </c>
      <c r="F27" t="s">
        <v>97</v>
      </c>
    </row>
    <row r="28" spans="2:13" ht="15">
      <c r="B28" t="s">
        <v>98</v>
      </c>
      <c r="C28">
        <v>0</v>
      </c>
      <c r="E28">
        <v>2</v>
      </c>
      <c r="L28">
        <v>0</v>
      </c>
      <c r="M28" t="s">
        <v>98</v>
      </c>
    </row>
    <row r="29" spans="2:13" ht="15">
      <c r="B29" t="s">
        <v>99</v>
      </c>
      <c r="F29">
        <v>6</v>
      </c>
      <c r="L29" s="5">
        <v>1</v>
      </c>
      <c r="M29" t="s">
        <v>98</v>
      </c>
    </row>
    <row r="30" spans="2:13" ht="15">
      <c r="B30" t="s">
        <v>100</v>
      </c>
      <c r="C30">
        <v>3</v>
      </c>
      <c r="E30">
        <v>5</v>
      </c>
      <c r="L30" s="5">
        <f>+L29+1</f>
        <v>2</v>
      </c>
      <c r="M30" t="s">
        <v>98</v>
      </c>
    </row>
    <row r="31" spans="2:13" ht="15">
      <c r="B31" t="s">
        <v>101</v>
      </c>
      <c r="F31">
        <v>10</v>
      </c>
      <c r="L31" s="5">
        <f aca="true" t="shared" si="1" ref="L31:L46">+L30+1</f>
        <v>3</v>
      </c>
      <c r="M31" t="str">
        <f>+B30</f>
        <v>Modelo de Negocio - Predominantemente Eficiente</v>
      </c>
    </row>
    <row r="32" spans="2:13" ht="15">
      <c r="B32" t="s">
        <v>102</v>
      </c>
      <c r="C32">
        <v>7</v>
      </c>
      <c r="E32">
        <v>9</v>
      </c>
      <c r="L32" s="5">
        <f t="shared" si="1"/>
        <v>4</v>
      </c>
      <c r="M32" t="str">
        <f>+M31</f>
        <v>Modelo de Negocio - Predominantemente Eficiente</v>
      </c>
    </row>
    <row r="33" spans="2:13" ht="15">
      <c r="B33" t="s">
        <v>103</v>
      </c>
      <c r="F33">
        <v>18</v>
      </c>
      <c r="L33" s="5">
        <f t="shared" si="1"/>
        <v>5</v>
      </c>
      <c r="M33" t="str">
        <f>+M32</f>
        <v>Modelo de Negocio - Predominantemente Eficiente</v>
      </c>
    </row>
    <row r="34" spans="2:13" ht="15">
      <c r="B34" t="s">
        <v>104</v>
      </c>
      <c r="C34">
        <v>15</v>
      </c>
      <c r="E34">
        <v>17</v>
      </c>
      <c r="L34" s="5">
        <f t="shared" si="1"/>
        <v>6</v>
      </c>
      <c r="M34" t="s">
        <v>99</v>
      </c>
    </row>
    <row r="35" spans="2:13" ht="15">
      <c r="B35" t="s">
        <v>105</v>
      </c>
      <c r="F35">
        <v>14</v>
      </c>
      <c r="L35" s="5">
        <f t="shared" si="1"/>
        <v>7</v>
      </c>
      <c r="M35" t="str">
        <f>+B32</f>
        <v>Modelo de Negocio - Predominantemente Proativo</v>
      </c>
    </row>
    <row r="36" spans="2:13" ht="15">
      <c r="B36" t="s">
        <v>106</v>
      </c>
      <c r="C36">
        <v>11</v>
      </c>
      <c r="E36">
        <v>13</v>
      </c>
      <c r="L36" s="5">
        <f t="shared" si="1"/>
        <v>8</v>
      </c>
      <c r="M36" t="str">
        <f>+M35</f>
        <v>Modelo de Negocio - Predominantemente Proativo</v>
      </c>
    </row>
    <row r="37" spans="12:13" ht="15">
      <c r="L37" s="5">
        <f t="shared" si="1"/>
        <v>9</v>
      </c>
      <c r="M37" t="str">
        <f>+M36</f>
        <v>Modelo de Negocio - Predominantemente Proativo</v>
      </c>
    </row>
    <row r="38" spans="12:13" ht="15">
      <c r="L38" s="5">
        <f t="shared" si="1"/>
        <v>10</v>
      </c>
      <c r="M38" t="s">
        <v>101</v>
      </c>
    </row>
    <row r="39" spans="12:13" ht="15">
      <c r="L39" s="5">
        <f t="shared" si="1"/>
        <v>11</v>
      </c>
      <c r="M39" t="s">
        <v>106</v>
      </c>
    </row>
    <row r="40" spans="12:13" ht="15">
      <c r="L40" s="5">
        <f t="shared" si="1"/>
        <v>12</v>
      </c>
      <c r="M40" t="s">
        <v>106</v>
      </c>
    </row>
    <row r="41" spans="12:13" ht="15">
      <c r="L41" s="5">
        <f t="shared" si="1"/>
        <v>13</v>
      </c>
      <c r="M41" t="s">
        <v>106</v>
      </c>
    </row>
    <row r="42" spans="12:13" ht="15">
      <c r="L42" s="5">
        <f t="shared" si="1"/>
        <v>14</v>
      </c>
      <c r="M42" t="s">
        <v>105</v>
      </c>
    </row>
    <row r="43" spans="12:13" ht="15">
      <c r="L43" s="5">
        <f t="shared" si="1"/>
        <v>15</v>
      </c>
      <c r="M43" t="s">
        <v>104</v>
      </c>
    </row>
    <row r="44" spans="12:13" ht="15">
      <c r="L44" s="5">
        <f t="shared" si="1"/>
        <v>16</v>
      </c>
      <c r="M44" t="s">
        <v>104</v>
      </c>
    </row>
    <row r="45" spans="12:13" ht="15">
      <c r="L45" s="5">
        <f t="shared" si="1"/>
        <v>17</v>
      </c>
      <c r="M45" t="s">
        <v>104</v>
      </c>
    </row>
    <row r="46" spans="12:13" ht="15">
      <c r="L46" s="5">
        <f t="shared" si="1"/>
        <v>18</v>
      </c>
      <c r="M46" t="s">
        <v>103</v>
      </c>
    </row>
  </sheetData>
  <mergeCells count="2">
    <mergeCell ref="B22:O22"/>
    <mergeCell ref="B1:O1"/>
  </mergeCells>
  <conditionalFormatting sqref="B3">
    <cfRule type="expression" priority="170" dxfId="1">
      <formula>C3="NÃO"</formula>
    </cfRule>
    <cfRule type="expression" priority="173" dxfId="0">
      <formula>C3="SIM"</formula>
    </cfRule>
  </conditionalFormatting>
  <conditionalFormatting sqref="B4">
    <cfRule type="expression" priority="166" dxfId="1">
      <formula>C4="NÃO"</formula>
    </cfRule>
    <cfRule type="expression" priority="169" dxfId="0">
      <formula>C4="SIM"</formula>
    </cfRule>
  </conditionalFormatting>
  <conditionalFormatting sqref="B5:B20">
    <cfRule type="expression" priority="162" dxfId="1">
      <formula>C5="NÃO"</formula>
    </cfRule>
    <cfRule type="expression" priority="165" dxfId="0">
      <formula>C5="SIM"</formula>
    </cfRule>
  </conditionalFormatting>
  <conditionalFormatting sqref="O14">
    <cfRule type="colorScale" priority="10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14">
    <cfRule type="colorScale" priority="10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10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13">
    <cfRule type="colorScale" priority="10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10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12">
    <cfRule type="colorScale" priority="10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9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11">
    <cfRule type="colorScale" priority="9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9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10">
    <cfRule type="colorScale" priority="9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9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9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9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8">
    <cfRule type="colorScale" priority="9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7">
    <cfRule type="colorScale" priority="89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7">
    <cfRule type="colorScale" priority="8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7">
    <cfRule type="colorScale" priority="17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8:D8 C10:D20 C9">
    <cfRule type="expression" priority="24" dxfId="1">
      <formula>E8="NÃO"</formula>
    </cfRule>
    <cfRule type="expression" priority="25" dxfId="0">
      <formula>E8="SIM"</formula>
    </cfRule>
  </conditionalFormatting>
  <conditionalFormatting sqref="B22:O22">
    <cfRule type="expression" priority="11" dxfId="30">
      <formula>B22="Modelo de Negocio - Predominantemente Alinhado"</formula>
    </cfRule>
    <cfRule type="expression" priority="12" dxfId="34">
      <formula>B22="Modelo de Negocio - Predominantemente Estrategico"</formula>
    </cfRule>
    <cfRule type="expression" priority="13" dxfId="0">
      <formula>B22="Modelo de Negocio - Estrategico"</formula>
    </cfRule>
    <cfRule type="expression" priority="14" dxfId="32">
      <formula>B22="Modelo de Negocio - Alinhado"</formula>
    </cfRule>
    <cfRule type="expression" priority="15" dxfId="31">
      <formula>B22="Modelo de Negocio - Proativo"</formula>
    </cfRule>
    <cfRule type="expression" priority="16" dxfId="30">
      <formula>B22="Modelo de Negocio - Proativo"</formula>
    </cfRule>
    <cfRule type="expression" priority="17" dxfId="29">
      <formula>B22="Modelo de Negocio - Predominantemente Proativo"</formula>
    </cfRule>
    <cfRule type="expression" priority="18" dxfId="28">
      <formula>B22="Modelo de Negocio - Predominantemente Eficiente"</formula>
    </cfRule>
    <cfRule type="expression" priority="20" dxfId="1">
      <formula>B22="Modelo de Negocio - Reativo"</formula>
    </cfRule>
    <cfRule type="expression" priority="23" dxfId="26">
      <formula>B22="Modelo de Negocio - Eficiente"</formula>
    </cfRule>
  </conditionalFormatting>
  <conditionalFormatting sqref="C7:D7">
    <cfRule type="expression" priority="9" dxfId="1">
      <formula>E7="NÃO"</formula>
    </cfRule>
    <cfRule type="expression" priority="10" dxfId="0">
      <formula>E7="SIM"</formula>
    </cfRule>
  </conditionalFormatting>
  <conditionalFormatting sqref="C6:D6">
    <cfRule type="expression" priority="7" dxfId="1">
      <formula>E6="NÃO"</formula>
    </cfRule>
    <cfRule type="expression" priority="8" dxfId="0">
      <formula>E6="SIM"</formula>
    </cfRule>
  </conditionalFormatting>
  <conditionalFormatting sqref="C5:D5">
    <cfRule type="expression" priority="5" dxfId="1">
      <formula>E5="NÃO"</formula>
    </cfRule>
    <cfRule type="expression" priority="6" dxfId="0">
      <formula>E5="SIM"</formula>
    </cfRule>
  </conditionalFormatting>
  <conditionalFormatting sqref="C4:D4">
    <cfRule type="expression" priority="3" dxfId="1">
      <formula>E4="NÃO"</formula>
    </cfRule>
    <cfRule type="expression" priority="4" dxfId="0">
      <formula>E4="SIM"</formula>
    </cfRule>
  </conditionalFormatting>
  <conditionalFormatting sqref="C3:D3">
    <cfRule type="expression" priority="1" dxfId="1">
      <formula>E3="NÃO"</formula>
    </cfRule>
    <cfRule type="expression" priority="2" dxfId="0">
      <formula>E3="SIM"</formula>
    </cfRule>
  </conditionalFormatting>
  <dataValidations count="1">
    <dataValidation type="list" allowBlank="1" showInputMessage="1" showErrorMessage="1" sqref="C3:C20 D3:D8 D10:D20">
      <formula1>$P$2:$P$3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21"/>
  <sheetViews>
    <sheetView workbookViewId="0" topLeftCell="A1">
      <selection activeCell="C4" sqref="C4"/>
    </sheetView>
  </sheetViews>
  <sheetFormatPr defaultColWidth="9.140625" defaultRowHeight="15"/>
  <cols>
    <col min="1" max="1" width="3.00390625" style="0" bestFit="1" customWidth="1"/>
    <col min="2" max="2" width="58.7109375" style="0" bestFit="1" customWidth="1"/>
  </cols>
  <sheetData>
    <row r="3" ht="15">
      <c r="T3" t="s">
        <v>74</v>
      </c>
    </row>
    <row r="4" spans="1:20" ht="15">
      <c r="A4" s="5">
        <v>1</v>
      </c>
      <c r="B4" s="5" t="s">
        <v>75</v>
      </c>
      <c r="C4" s="6" t="s">
        <v>74</v>
      </c>
      <c r="T4" t="s">
        <v>76</v>
      </c>
    </row>
    <row r="5" spans="1:20" ht="15">
      <c r="A5" s="5">
        <f>+A4+1</f>
        <v>2</v>
      </c>
      <c r="B5" s="5" t="s">
        <v>77</v>
      </c>
      <c r="C5" s="6" t="s">
        <v>74</v>
      </c>
      <c r="T5" t="s">
        <v>115</v>
      </c>
    </row>
    <row r="6" spans="1:3" ht="15">
      <c r="A6" s="5">
        <f aca="true" t="shared" si="0" ref="A6:A21">+A5+1</f>
        <v>3</v>
      </c>
      <c r="B6" s="5" t="s">
        <v>78</v>
      </c>
      <c r="C6" s="6" t="s">
        <v>74</v>
      </c>
    </row>
    <row r="7" spans="1:3" ht="15">
      <c r="A7" s="5">
        <f t="shared" si="0"/>
        <v>4</v>
      </c>
      <c r="B7" s="5" t="s">
        <v>80</v>
      </c>
      <c r="C7" s="6" t="s">
        <v>74</v>
      </c>
    </row>
    <row r="8" spans="1:3" ht="15">
      <c r="A8" s="5">
        <f t="shared" si="0"/>
        <v>5</v>
      </c>
      <c r="B8" s="5" t="s">
        <v>116</v>
      </c>
      <c r="C8" s="6" t="s">
        <v>74</v>
      </c>
    </row>
    <row r="9" spans="1:3" ht="15">
      <c r="A9" s="5">
        <f t="shared" si="0"/>
        <v>6</v>
      </c>
      <c r="B9" s="5" t="s">
        <v>83</v>
      </c>
      <c r="C9" s="6" t="s">
        <v>76</v>
      </c>
    </row>
    <row r="10" spans="1:3" ht="15">
      <c r="A10" s="5">
        <f t="shared" si="0"/>
        <v>7</v>
      </c>
      <c r="B10" s="5" t="s">
        <v>108</v>
      </c>
      <c r="C10" s="6" t="s">
        <v>76</v>
      </c>
    </row>
    <row r="11" spans="1:3" ht="15">
      <c r="A11" s="5">
        <f t="shared" si="0"/>
        <v>8</v>
      </c>
      <c r="B11" s="5" t="s">
        <v>84</v>
      </c>
      <c r="C11" s="6" t="s">
        <v>74</v>
      </c>
    </row>
    <row r="12" spans="1:3" ht="15">
      <c r="A12" s="5">
        <f t="shared" si="0"/>
        <v>9</v>
      </c>
      <c r="B12" s="5" t="s">
        <v>117</v>
      </c>
      <c r="C12" s="6" t="s">
        <v>74</v>
      </c>
    </row>
    <row r="13" spans="1:3" ht="15">
      <c r="A13" s="5">
        <f t="shared" si="0"/>
        <v>10</v>
      </c>
      <c r="B13" s="5" t="s">
        <v>87</v>
      </c>
      <c r="C13" s="6" t="s">
        <v>74</v>
      </c>
    </row>
    <row r="14" spans="1:3" ht="15">
      <c r="A14" s="5">
        <f t="shared" si="0"/>
        <v>11</v>
      </c>
      <c r="B14" s="5" t="s">
        <v>89</v>
      </c>
      <c r="C14" s="6" t="s">
        <v>74</v>
      </c>
    </row>
    <row r="15" spans="1:3" ht="15">
      <c r="A15" s="5">
        <f t="shared" si="0"/>
        <v>12</v>
      </c>
      <c r="B15" s="5" t="s">
        <v>62</v>
      </c>
      <c r="C15" s="6" t="s">
        <v>74</v>
      </c>
    </row>
    <row r="16" spans="1:3" ht="15">
      <c r="A16" s="5">
        <f t="shared" si="0"/>
        <v>13</v>
      </c>
      <c r="B16" s="5" t="s">
        <v>118</v>
      </c>
      <c r="C16" s="6" t="s">
        <v>76</v>
      </c>
    </row>
    <row r="17" spans="1:3" ht="15">
      <c r="A17" s="5">
        <f t="shared" si="0"/>
        <v>14</v>
      </c>
      <c r="B17" s="5" t="s">
        <v>119</v>
      </c>
      <c r="C17" s="6" t="s">
        <v>76</v>
      </c>
    </row>
    <row r="18" spans="1:3" ht="15">
      <c r="A18" s="5">
        <f t="shared" si="0"/>
        <v>15</v>
      </c>
      <c r="B18" s="5" t="s">
        <v>111</v>
      </c>
      <c r="C18" s="6" t="s">
        <v>76</v>
      </c>
    </row>
    <row r="19" spans="1:3" ht="15">
      <c r="A19" s="5">
        <f t="shared" si="0"/>
        <v>16</v>
      </c>
      <c r="B19" s="7" t="s">
        <v>112</v>
      </c>
      <c r="C19" s="6" t="s">
        <v>76</v>
      </c>
    </row>
    <row r="20" spans="1:3" ht="15">
      <c r="A20" s="5">
        <f t="shared" si="0"/>
        <v>17</v>
      </c>
      <c r="B20" s="7" t="s">
        <v>120</v>
      </c>
      <c r="C20" s="6" t="s">
        <v>76</v>
      </c>
    </row>
    <row r="21" spans="1:3" ht="15">
      <c r="A21" s="5">
        <f t="shared" si="0"/>
        <v>18</v>
      </c>
      <c r="B21" s="7" t="s">
        <v>114</v>
      </c>
      <c r="C21" s="6" t="s">
        <v>74</v>
      </c>
    </row>
  </sheetData>
  <conditionalFormatting sqref="B4">
    <cfRule type="expression" priority="21" dxfId="1">
      <formula>C4="NÃO"</formula>
    </cfRule>
    <cfRule type="expression" priority="24" dxfId="0">
      <formula>C4="SIM"</formula>
    </cfRule>
  </conditionalFormatting>
  <conditionalFormatting sqref="B4">
    <cfRule type="expression" priority="22" dxfId="1">
      <formula>"B8=""NÃO"""</formula>
    </cfRule>
    <cfRule type="expression" priority="23" dxfId="1">
      <formula>B4="NÃO"</formula>
    </cfRule>
  </conditionalFormatting>
  <conditionalFormatting sqref="B5">
    <cfRule type="expression" priority="17" dxfId="1">
      <formula>C5="NÃO"</formula>
    </cfRule>
    <cfRule type="expression" priority="20" dxfId="0">
      <formula>C5="SIM"</formula>
    </cfRule>
  </conditionalFormatting>
  <conditionalFormatting sqref="B5">
    <cfRule type="expression" priority="18" dxfId="1">
      <formula>"B8=""NÃO"""</formula>
    </cfRule>
    <cfRule type="expression" priority="19" dxfId="1">
      <formula>B5="NÃO"</formula>
    </cfRule>
  </conditionalFormatting>
  <conditionalFormatting sqref="B6:B21">
    <cfRule type="expression" priority="13" dxfId="1">
      <formula>C6="NÃO"</formula>
    </cfRule>
    <cfRule type="expression" priority="16" dxfId="0">
      <formula>C6="SIM"</formula>
    </cfRule>
  </conditionalFormatting>
  <conditionalFormatting sqref="B6:B21">
    <cfRule type="expression" priority="14" dxfId="1">
      <formula>"B8=""NÃO"""</formula>
    </cfRule>
    <cfRule type="expression" priority="15" dxfId="1">
      <formula>B6="NÃO"</formula>
    </cfRule>
  </conditionalFormatting>
  <conditionalFormatting sqref="C4">
    <cfRule type="expression" priority="9" dxfId="1">
      <formula>D4="NÃO"</formula>
    </cfRule>
    <cfRule type="expression" priority="10" dxfId="0">
      <formula>D4="SIM"</formula>
    </cfRule>
  </conditionalFormatting>
  <conditionalFormatting sqref="C5:C21">
    <cfRule type="expression" priority="1" dxfId="1">
      <formula>D5="NÃO"</formula>
    </cfRule>
    <cfRule type="expression" priority="2" dxfId="0">
      <formula>D5="SIM"</formula>
    </cfRule>
  </conditionalFormatting>
  <dataValidations count="1">
    <dataValidation type="list" allowBlank="1" showInputMessage="1" showErrorMessage="1" sqref="C4:C21">
      <formula1>$T$3:$T$5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9"/>
  <sheetViews>
    <sheetView zoomScale="110" zoomScaleNormal="110" workbookViewId="0" topLeftCell="A1">
      <selection activeCell="A3" sqref="A3"/>
    </sheetView>
  </sheetViews>
  <sheetFormatPr defaultColWidth="9.140625" defaultRowHeight="15"/>
  <cols>
    <col min="1" max="9" width="22.7109375" style="0" customWidth="1"/>
  </cols>
  <sheetData>
    <row r="3" spans="1:9" ht="15">
      <c r="A3" s="30">
        <v>1</v>
      </c>
      <c r="B3" s="30">
        <f>+A3+1</f>
        <v>2</v>
      </c>
      <c r="C3" s="30">
        <f aca="true" t="shared" si="0" ref="C3:I3">+B3+1</f>
        <v>3</v>
      </c>
      <c r="D3" s="30">
        <f t="shared" si="0"/>
        <v>4</v>
      </c>
      <c r="E3" s="30">
        <f t="shared" si="0"/>
        <v>5</v>
      </c>
      <c r="F3" s="30">
        <f t="shared" si="0"/>
        <v>6</v>
      </c>
      <c r="G3" s="30">
        <f t="shared" si="0"/>
        <v>7</v>
      </c>
      <c r="H3" s="30">
        <f t="shared" si="0"/>
        <v>8</v>
      </c>
      <c r="I3" s="30">
        <f t="shared" si="0"/>
        <v>9</v>
      </c>
    </row>
    <row r="4" spans="1:9" ht="15">
      <c r="A4" s="30" t="s">
        <v>0</v>
      </c>
      <c r="B4" s="30" t="s">
        <v>88</v>
      </c>
      <c r="C4" s="30" t="s">
        <v>17</v>
      </c>
      <c r="D4" s="30" t="s">
        <v>85</v>
      </c>
      <c r="E4" s="30" t="s">
        <v>28</v>
      </c>
      <c r="F4" s="30" t="s">
        <v>121</v>
      </c>
      <c r="G4" s="30" t="s">
        <v>38</v>
      </c>
      <c r="H4" s="30" t="s">
        <v>122</v>
      </c>
      <c r="I4" s="30" t="s">
        <v>46</v>
      </c>
    </row>
    <row r="6" ht="15">
      <c r="A6" s="30"/>
    </row>
    <row r="9" ht="15">
      <c r="A9" s="30"/>
    </row>
  </sheetData>
  <conditionalFormatting sqref="A3:I3">
    <cfRule type="colorScale" priority="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6">
    <cfRule type="colorScale" priority="6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6">
    <cfRule type="colorScale" priority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">
    <cfRule type="colorScale" priority="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9">
    <cfRule type="colorScale" priority="3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9">
    <cfRule type="colorScale" priority="2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3:I4">
    <cfRule type="colorScale" priority="4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I4">
    <cfRule type="colorScale" priority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F8C34D9E020F4E9BEB9A07466C2D99" ma:contentTypeVersion="4" ma:contentTypeDescription="Crie um novo documento." ma:contentTypeScope="" ma:versionID="ceac30ec5faaf2c3d6c56f7b6bd50d41">
  <xsd:schema xmlns:xsd="http://www.w3.org/2001/XMLSchema" xmlns:xs="http://www.w3.org/2001/XMLSchema" xmlns:p="http://schemas.microsoft.com/office/2006/metadata/properties" xmlns:ns2="2f7a0bcf-39d9-432c-99d9-a196854fb9ee" targetNamespace="http://schemas.microsoft.com/office/2006/metadata/properties" ma:root="true" ma:fieldsID="c25fab0db26a7a5d238789f0881e226a" ns2:_="">
    <xsd:import namespace="2f7a0bcf-39d9-432c-99d9-a196854fb9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a0bcf-39d9-432c-99d9-a196854fb9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D326A1-2E29-467B-9069-4F9884F8B938}">
  <ds:schemaRefs>
    <ds:schemaRef ds:uri="http://purl.org/dc/elements/1.1/"/>
    <ds:schemaRef ds:uri="http://schemas.microsoft.com/office/2006/metadata/properties"/>
    <ds:schemaRef ds:uri="2f7a0bcf-39d9-432c-99d9-a196854fb9e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24030F9-0F1F-4D62-B312-B8EFAD8451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7a0bcf-39d9-432c-99d9-a196854fb9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A63432-E1A7-44E5-824A-E340064864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Gazola</dc:creator>
  <cp:keywords/>
  <dc:description/>
  <cp:lastModifiedBy>Luís Montanari</cp:lastModifiedBy>
  <dcterms:created xsi:type="dcterms:W3CDTF">2015-12-20T12:17:07Z</dcterms:created>
  <dcterms:modified xsi:type="dcterms:W3CDTF">2017-11-09T16:58:37Z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0x010100F2F8C34D9E020F4E9BEB9A07466C2D99</vt:lpwstr>
  </property>
</Properties>
</file>